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C74ED323-F691-43F2-8866-AA556863928E}" xr6:coauthVersionLast="44" xr6:coauthVersionMax="44" xr10:uidLastSave="{00000000-0000-0000-0000-000000000000}"/>
  <bookViews>
    <workbookView xWindow="-28920" yWindow="-3525" windowWidth="29040" windowHeight="15840" xr2:uid="{00000000-000D-0000-FFFF-FFFF00000000}"/>
  </bookViews>
  <sheets>
    <sheet name="①研究経費の内訳" sheetId="6" r:id="rId1"/>
    <sheet name="入力例" sheetId="12" r:id="rId2"/>
  </sheets>
  <definedNames>
    <definedName name="_xlnm.Print_Area" localSheetId="0">①研究経費の内訳!$A$1:$I$45</definedName>
    <definedName name="_xlnm.Print_Area" localSheetId="1">入力例!$A$1:$I$43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2" l="1"/>
  <c r="C8" i="6"/>
  <c r="G15" i="12" l="1"/>
  <c r="G14" i="12"/>
  <c r="G12" i="12"/>
  <c r="G11" i="12"/>
  <c r="E29" i="12" l="1"/>
  <c r="E27" i="12"/>
  <c r="E22" i="12"/>
  <c r="E21" i="12"/>
  <c r="E20" i="12"/>
  <c r="I12" i="12"/>
  <c r="I11" i="12"/>
  <c r="I10" i="12" l="1"/>
  <c r="I36" i="12" l="1"/>
  <c r="I35" i="12"/>
  <c r="C35" i="12" s="1"/>
  <c r="I34" i="12"/>
  <c r="I33" i="12"/>
  <c r="I32" i="12"/>
  <c r="I31" i="12"/>
  <c r="I30" i="12"/>
  <c r="I29" i="12"/>
  <c r="C29" i="12" s="1"/>
  <c r="I28" i="12"/>
  <c r="I27" i="12"/>
  <c r="C27" i="12" s="1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C10" i="12"/>
  <c r="I33" i="6"/>
  <c r="I34" i="6"/>
  <c r="I17" i="6"/>
  <c r="I18" i="6"/>
  <c r="C33" i="12" l="1"/>
  <c r="C30" i="12"/>
  <c r="C14" i="12"/>
  <c r="C20" i="12"/>
  <c r="C17" i="12"/>
  <c r="C13" i="12" l="1"/>
  <c r="C38" i="12" l="1"/>
  <c r="C39" i="12" s="1"/>
  <c r="C40" i="12" s="1"/>
  <c r="C41" i="12" s="1"/>
  <c r="I28" i="6"/>
  <c r="I16" i="6" l="1"/>
  <c r="C16" i="6" s="1"/>
  <c r="I19" i="6"/>
  <c r="I13" i="6"/>
  <c r="I23" i="6" l="1"/>
  <c r="I12" i="6"/>
  <c r="I11" i="6"/>
  <c r="I14" i="6"/>
  <c r="I37" i="6" l="1"/>
  <c r="I38" i="6"/>
  <c r="I31" i="6"/>
  <c r="C31" i="6" s="1"/>
  <c r="I20" i="6"/>
  <c r="C19" i="6" s="1"/>
  <c r="I21" i="6"/>
  <c r="I24" i="6"/>
  <c r="I25" i="6"/>
  <c r="I26" i="6"/>
  <c r="I27" i="6"/>
  <c r="I36" i="6"/>
  <c r="I35" i="6"/>
  <c r="I32" i="6"/>
  <c r="C32" i="6" s="1"/>
  <c r="I30" i="6"/>
  <c r="I29" i="6"/>
  <c r="I22" i="6"/>
  <c r="I10" i="6"/>
  <c r="C15" i="6" l="1"/>
  <c r="C10" i="6"/>
  <c r="C22" i="6"/>
  <c r="C37" i="6"/>
  <c r="C35" i="6"/>
  <c r="C29" i="6"/>
  <c r="C40" i="6" l="1"/>
  <c r="C41" i="6" s="1"/>
  <c r="C42" i="6" s="1"/>
  <c r="C43" i="6" l="1"/>
</calcChain>
</file>

<file path=xl/sharedStrings.xml><?xml version="1.0" encoding="utf-8"?>
<sst xmlns="http://schemas.openxmlformats.org/spreadsheetml/2006/main" count="200" uniqueCount="65">
  <si>
    <t>×</t>
  </si>
  <si>
    <t>=</t>
    <phoneticPr fontId="15"/>
  </si>
  <si>
    <t>×</t>
    <phoneticPr fontId="15"/>
  </si>
  <si>
    <t>旅費</t>
    <rPh sb="0" eb="2">
      <t>リョヒ</t>
    </rPh>
    <phoneticPr fontId="15"/>
  </si>
  <si>
    <t>消耗品費</t>
    <rPh sb="0" eb="3">
      <t>ショウモウヒン</t>
    </rPh>
    <rPh sb="3" eb="4">
      <t>ヒ</t>
    </rPh>
    <phoneticPr fontId="15"/>
  </si>
  <si>
    <t>印刷製本費</t>
    <rPh sb="0" eb="2">
      <t>インサツ</t>
    </rPh>
    <rPh sb="2" eb="4">
      <t>セイホン</t>
    </rPh>
    <rPh sb="4" eb="5">
      <t>ヒ</t>
    </rPh>
    <phoneticPr fontId="15"/>
  </si>
  <si>
    <t>会議費</t>
  </si>
  <si>
    <t>単位：（円）</t>
    <phoneticPr fontId="15"/>
  </si>
  <si>
    <t>=</t>
    <phoneticPr fontId="15"/>
  </si>
  <si>
    <t>×</t>
    <phoneticPr fontId="1"/>
  </si>
  <si>
    <t>=</t>
    <phoneticPr fontId="1"/>
  </si>
  <si>
    <t>外注費</t>
    <phoneticPr fontId="15"/>
  </si>
  <si>
    <t>経　費　区　分</t>
    <rPh sb="0" eb="1">
      <t>キョウ</t>
    </rPh>
    <rPh sb="2" eb="3">
      <t>ヒ</t>
    </rPh>
    <rPh sb="4" eb="5">
      <t>ク</t>
    </rPh>
    <rPh sb="6" eb="7">
      <t>ブン</t>
    </rPh>
    <phoneticPr fontId="11"/>
  </si>
  <si>
    <t>人件費</t>
    <rPh sb="0" eb="3">
      <t>ジンケンヒ</t>
    </rPh>
    <phoneticPr fontId="1"/>
  </si>
  <si>
    <t>積　　　算　　　内　　　訳　（項目、積算根拠、単価等）</t>
    <rPh sb="0" eb="5">
      <t>セキサン</t>
    </rPh>
    <rPh sb="8" eb="9">
      <t>ナイ</t>
    </rPh>
    <rPh sb="12" eb="13">
      <t>ヤク</t>
    </rPh>
    <rPh sb="15" eb="17">
      <t>コウモク</t>
    </rPh>
    <rPh sb="18" eb="20">
      <t>セキサン</t>
    </rPh>
    <rPh sb="20" eb="22">
      <t>コンキョ</t>
    </rPh>
    <rPh sb="23" eb="26">
      <t>タンカナド</t>
    </rPh>
    <phoneticPr fontId="11"/>
  </si>
  <si>
    <t>研　究　経　費</t>
    <rPh sb="0" eb="1">
      <t>ケン</t>
    </rPh>
    <rPh sb="2" eb="3">
      <t>キワム</t>
    </rPh>
    <rPh sb="4" eb="5">
      <t>ケイ</t>
    </rPh>
    <rPh sb="6" eb="7">
      <t>ヒ</t>
    </rPh>
    <phoneticPr fontId="1"/>
  </si>
  <si>
    <t>その他（諸経費）</t>
    <rPh sb="2" eb="3">
      <t>タ</t>
    </rPh>
    <rPh sb="4" eb="7">
      <t>ショケイヒ</t>
    </rPh>
    <phoneticPr fontId="1"/>
  </si>
  <si>
    <t>一般管理費</t>
    <rPh sb="0" eb="2">
      <t>イッパン</t>
    </rPh>
    <rPh sb="2" eb="5">
      <t>カンリヒ</t>
    </rPh>
    <phoneticPr fontId="11"/>
  </si>
  <si>
    <t>研究項目名：</t>
    <rPh sb="0" eb="1">
      <t>ケン</t>
    </rPh>
    <rPh sb="1" eb="2">
      <t>キワム</t>
    </rPh>
    <rPh sb="2" eb="3">
      <t>コウ</t>
    </rPh>
    <rPh sb="3" eb="4">
      <t>メ</t>
    </rPh>
    <rPh sb="4" eb="5">
      <t>メイ</t>
    </rPh>
    <phoneticPr fontId="1"/>
  </si>
  <si>
    <t>研究件名：</t>
    <rPh sb="0" eb="1">
      <t>ケン</t>
    </rPh>
    <rPh sb="1" eb="2">
      <t>キワム</t>
    </rPh>
    <rPh sb="2" eb="3">
      <t>ケン</t>
    </rPh>
    <rPh sb="3" eb="4">
      <t>メイ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</si>
  <si>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9">
      <t>ショウヒ</t>
    </rPh>
    <rPh sb="9" eb="10">
      <t>ゼイ</t>
    </rPh>
    <phoneticPr fontId="11"/>
  </si>
  <si>
    <t>Ⅰ</t>
    <phoneticPr fontId="1"/>
  </si>
  <si>
    <t>Ⅱ</t>
    <phoneticPr fontId="1"/>
  </si>
  <si>
    <t>Ⅲ</t>
    <phoneticPr fontId="1"/>
  </si>
  <si>
    <t>Ⅳ</t>
    <phoneticPr fontId="1"/>
  </si>
  <si>
    <t>金　額
（税抜）</t>
    <rPh sb="0" eb="1">
      <t>キン</t>
    </rPh>
    <rPh sb="2" eb="3">
      <t>ガク</t>
    </rPh>
    <rPh sb="5" eb="6">
      <t>ゼイ</t>
    </rPh>
    <rPh sb="6" eb="7">
      <t>ヌ</t>
    </rPh>
    <phoneticPr fontId="11"/>
  </si>
  <si>
    <t>合　 　計（税込）</t>
    <rPh sb="0" eb="1">
      <t>ゴウ</t>
    </rPh>
    <rPh sb="4" eb="5">
      <t>ケイ</t>
    </rPh>
    <rPh sb="6" eb="8">
      <t>ゼイコミ</t>
    </rPh>
    <phoneticPr fontId="11"/>
  </si>
  <si>
    <t>(Ⅰ：人件費＋Ⅱ：事業費)×一般管理費率（10％上限）</t>
    <rPh sb="3" eb="6">
      <t>ジンケンヒ</t>
    </rPh>
    <rPh sb="9" eb="11">
      <t>ジギョウ</t>
    </rPh>
    <rPh sb="11" eb="12">
      <t>ヒ</t>
    </rPh>
    <rPh sb="14" eb="16">
      <t>イッパン</t>
    </rPh>
    <rPh sb="16" eb="19">
      <t>カンリヒ</t>
    </rPh>
    <rPh sb="19" eb="20">
      <t>リツ</t>
    </rPh>
    <rPh sb="24" eb="26">
      <t>ジョウゲン</t>
    </rPh>
    <phoneticPr fontId="15"/>
  </si>
  <si>
    <t>※人件費は他の経費へ流用はできるが、他の経費から流用することはできない。</t>
    <rPh sb="1" eb="4">
      <t>ジンケンヒ</t>
    </rPh>
    <rPh sb="5" eb="6">
      <t>タ</t>
    </rPh>
    <rPh sb="7" eb="8">
      <t>ケイ</t>
    </rPh>
    <rPh sb="8" eb="9">
      <t>ヒ</t>
    </rPh>
    <rPh sb="10" eb="12">
      <t>リュウヨウ</t>
    </rPh>
    <rPh sb="18" eb="19">
      <t>タ</t>
    </rPh>
    <rPh sb="20" eb="22">
      <t>ケイヒ</t>
    </rPh>
    <rPh sb="24" eb="26">
      <t>リュウヨウ</t>
    </rPh>
    <phoneticPr fontId="1"/>
  </si>
  <si>
    <t>円（税込）</t>
    <rPh sb="0" eb="1">
      <t>エン</t>
    </rPh>
    <rPh sb="2" eb="4">
      <t>ゼイコミ</t>
    </rPh>
    <phoneticPr fontId="1"/>
  </si>
  <si>
    <t>小　　計（税抜）</t>
    <rPh sb="0" eb="1">
      <t>ショウ</t>
    </rPh>
    <rPh sb="3" eb="4">
      <t>ケイ</t>
    </rPh>
    <rPh sb="5" eb="7">
      <t>ゼイヌキ</t>
    </rPh>
    <phoneticPr fontId="1"/>
  </si>
  <si>
    <t>(分担研究分の研究経費（税抜小計）を合算）</t>
    <rPh sb="5" eb="6">
      <t>ブン</t>
    </rPh>
    <rPh sb="7" eb="9">
      <t>ケンキュウ</t>
    </rPh>
    <rPh sb="9" eb="11">
      <t>ケイヒ</t>
    </rPh>
    <rPh sb="12" eb="13">
      <t>ゼイ</t>
    </rPh>
    <rPh sb="13" eb="14">
      <t>ヌ</t>
    </rPh>
    <rPh sb="14" eb="16">
      <t>ショウケイ</t>
    </rPh>
    <rPh sb="18" eb="20">
      <t>ガッサン</t>
    </rPh>
    <phoneticPr fontId="1"/>
  </si>
  <si>
    <t>研究代表者名（分担研究においては研究分担者名）：</t>
    <rPh sb="0" eb="2">
      <t>ケンキュウ</t>
    </rPh>
    <rPh sb="2" eb="5">
      <t>ダイヒョウシャ</t>
    </rPh>
    <rPh sb="5" eb="6">
      <t>メイ</t>
    </rPh>
    <rPh sb="16" eb="18">
      <t>ケンキュウ</t>
    </rPh>
    <rPh sb="18" eb="20">
      <t>ブンタン</t>
    </rPh>
    <rPh sb="20" eb="21">
      <t>シャ</t>
    </rPh>
    <rPh sb="21" eb="22">
      <t>メイ</t>
    </rPh>
    <phoneticPr fontId="1"/>
  </si>
  <si>
    <t>※一般管理費率は、算出根拠に基づき委託契約時に決定し、精算時に変更はできない。所属機関に確認のうえ設定すること。</t>
    <rPh sb="1" eb="3">
      <t>イッパン</t>
    </rPh>
    <rPh sb="3" eb="6">
      <t>カンリヒ</t>
    </rPh>
    <rPh sb="6" eb="7">
      <t>リツ</t>
    </rPh>
    <rPh sb="9" eb="11">
      <t>サンシュツ</t>
    </rPh>
    <rPh sb="11" eb="13">
      <t>コンキョ</t>
    </rPh>
    <rPh sb="14" eb="15">
      <t>モト</t>
    </rPh>
    <rPh sb="17" eb="19">
      <t>イタク</t>
    </rPh>
    <rPh sb="19" eb="21">
      <t>ケイヤク</t>
    </rPh>
    <rPh sb="21" eb="22">
      <t>ジ</t>
    </rPh>
    <rPh sb="23" eb="25">
      <t>ケッテイ</t>
    </rPh>
    <rPh sb="27" eb="29">
      <t>セイサン</t>
    </rPh>
    <rPh sb="29" eb="30">
      <t>ジ</t>
    </rPh>
    <rPh sb="31" eb="33">
      <t>ヘンコウ</t>
    </rPh>
    <rPh sb="39" eb="41">
      <t>ショゾク</t>
    </rPh>
    <rPh sb="41" eb="43">
      <t>キカン</t>
    </rPh>
    <rPh sb="44" eb="46">
      <t>カクニン</t>
    </rPh>
    <rPh sb="49" eb="51">
      <t>セッテイ</t>
    </rPh>
    <phoneticPr fontId="1"/>
  </si>
  <si>
    <t>謝金</t>
    <phoneticPr fontId="1"/>
  </si>
  <si>
    <t>再委託費</t>
    <rPh sb="0" eb="1">
      <t>サイ</t>
    </rPh>
    <rPh sb="1" eb="3">
      <t>イタク</t>
    </rPh>
    <rPh sb="3" eb="4">
      <t>ヒ</t>
    </rPh>
    <phoneticPr fontId="1"/>
  </si>
  <si>
    <t>(Ⅰ：人件費＋Ⅱ：事業費＋Ⅲ：再委託費＋Ⅳ：一般管理費)×10％</t>
    <rPh sb="3" eb="6">
      <t>ジンケンヒ</t>
    </rPh>
    <rPh sb="9" eb="11">
      <t>ジギョウ</t>
    </rPh>
    <rPh sb="15" eb="18">
      <t>サイイタク</t>
    </rPh>
    <rPh sb="18" eb="19">
      <t>ヒ</t>
    </rPh>
    <rPh sb="22" eb="24">
      <t>イッパン</t>
    </rPh>
    <rPh sb="24" eb="27">
      <t>カンリヒ</t>
    </rPh>
    <phoneticPr fontId="15"/>
  </si>
  <si>
    <t>補助員人件費</t>
    <phoneticPr fontId="1"/>
  </si>
  <si>
    <t>事業費</t>
    <rPh sb="0" eb="3">
      <t>ジギョウヒ</t>
    </rPh>
    <phoneticPr fontId="1"/>
  </si>
  <si>
    <t>研究経費内訳書（通期：2020年4月～2021年11月）</t>
    <rPh sb="0" eb="2">
      <t>ケンキュウ</t>
    </rPh>
    <rPh sb="2" eb="3">
      <t>ケイ</t>
    </rPh>
    <rPh sb="3" eb="4">
      <t>ヒ</t>
    </rPh>
    <rPh sb="4" eb="6">
      <t>ウチワケ</t>
    </rPh>
    <rPh sb="6" eb="7">
      <t>ショ</t>
    </rPh>
    <rPh sb="8" eb="10">
      <t>ツウキ</t>
    </rPh>
    <rPh sb="15" eb="16">
      <t>ネン</t>
    </rPh>
    <rPh sb="17" eb="18">
      <t>ガツ</t>
    </rPh>
    <rPh sb="23" eb="24">
      <t>ネン</t>
    </rPh>
    <rPh sb="26" eb="27">
      <t>ガツ</t>
    </rPh>
    <phoneticPr fontId="1"/>
  </si>
  <si>
    <t>研究機関名：</t>
    <rPh sb="0" eb="2">
      <t>ケンキュウ</t>
    </rPh>
    <rPh sb="2" eb="4">
      <t>キカン</t>
    </rPh>
    <rPh sb="4" eb="5">
      <t>メイ</t>
    </rPh>
    <phoneticPr fontId="1"/>
  </si>
  <si>
    <t>研究経費内訳書（2020年4月～2021年11月）</t>
    <rPh sb="0" eb="2">
      <t>ケンキュウ</t>
    </rPh>
    <rPh sb="2" eb="3">
      <t>ケイ</t>
    </rPh>
    <rPh sb="3" eb="4">
      <t>ヒ</t>
    </rPh>
    <rPh sb="4" eb="6">
      <t>ウチワケ</t>
    </rPh>
    <rPh sb="6" eb="7">
      <t>ショ</t>
    </rPh>
    <rPh sb="12" eb="13">
      <t>ネン</t>
    </rPh>
    <rPh sb="14" eb="15">
      <t>ガツ</t>
    </rPh>
    <rPh sb="20" eb="21">
      <t>ネン</t>
    </rPh>
    <rPh sb="23" eb="24">
      <t>ガツ</t>
    </rPh>
    <phoneticPr fontId="1"/>
  </si>
  <si>
    <t>（研究項目名）：</t>
    <rPh sb="1" eb="2">
      <t>ケン</t>
    </rPh>
    <rPh sb="2" eb="3">
      <t>キワム</t>
    </rPh>
    <rPh sb="3" eb="4">
      <t>コウ</t>
    </rPh>
    <rPh sb="4" eb="5">
      <t>メ</t>
    </rPh>
    <rPh sb="5" eb="6">
      <t>メイ</t>
    </rPh>
    <phoneticPr fontId="1"/>
  </si>
  <si>
    <t>〇〇大学</t>
    <rPh sb="2" eb="4">
      <t>ダイガク</t>
    </rPh>
    <phoneticPr fontId="1"/>
  </si>
  <si>
    <t>山田　太郎</t>
    <rPh sb="0" eb="2">
      <t>ヤマダ</t>
    </rPh>
    <rPh sb="3" eb="5">
      <t>タロウ</t>
    </rPh>
    <phoneticPr fontId="1"/>
  </si>
  <si>
    <t>〇〇の研究</t>
    <rPh sb="3" eb="5">
      <t>ケンキュウ</t>
    </rPh>
    <phoneticPr fontId="1"/>
  </si>
  <si>
    <t>分担研究の場合等、必要に応じて</t>
    <rPh sb="0" eb="2">
      <t>ブンタン</t>
    </rPh>
    <rPh sb="2" eb="4">
      <t>ケンキュウ</t>
    </rPh>
    <rPh sb="5" eb="7">
      <t>バアイ</t>
    </rPh>
    <rPh sb="7" eb="8">
      <t>ナド</t>
    </rPh>
    <rPh sb="9" eb="11">
      <t>ヒツヨウ</t>
    </rPh>
    <rPh sb="12" eb="13">
      <t>オウ</t>
    </rPh>
    <phoneticPr fontId="1"/>
  </si>
  <si>
    <t>研究補助員：日給9,500円×3日×24週×1人</t>
    <rPh sb="0" eb="2">
      <t>ケンキュウ</t>
    </rPh>
    <rPh sb="2" eb="5">
      <t>ホジョイン</t>
    </rPh>
    <rPh sb="6" eb="8">
      <t>ニッキュウ</t>
    </rPh>
    <rPh sb="13" eb="14">
      <t>エン</t>
    </rPh>
    <rPh sb="16" eb="17">
      <t>ニチ</t>
    </rPh>
    <rPh sb="20" eb="21">
      <t>シュウ</t>
    </rPh>
    <rPh sb="23" eb="24">
      <t>ニン</t>
    </rPh>
    <phoneticPr fontId="1"/>
  </si>
  <si>
    <t>技術補佐員：時間単価1,350円×5時間×4日×12週×1人</t>
    <rPh sb="0" eb="2">
      <t>ギジュツ</t>
    </rPh>
    <rPh sb="2" eb="5">
      <t>ホサイン</t>
    </rPh>
    <rPh sb="6" eb="8">
      <t>ジカン</t>
    </rPh>
    <rPh sb="8" eb="10">
      <t>タンカ</t>
    </rPh>
    <rPh sb="15" eb="16">
      <t>エン</t>
    </rPh>
    <rPh sb="18" eb="20">
      <t>ジカン</t>
    </rPh>
    <rPh sb="22" eb="23">
      <t>ニチ</t>
    </rPh>
    <rPh sb="26" eb="27">
      <t>シュウ</t>
    </rPh>
    <rPh sb="29" eb="30">
      <t>ニン</t>
    </rPh>
    <phoneticPr fontId="1"/>
  </si>
  <si>
    <t>研究補助の派遣スタッフ：時給1,100円×7時間×10日</t>
    <rPh sb="0" eb="2">
      <t>ケンキュウ</t>
    </rPh>
    <rPh sb="2" eb="4">
      <t>ホジョ</t>
    </rPh>
    <rPh sb="5" eb="7">
      <t>ハケン</t>
    </rPh>
    <rPh sb="12" eb="14">
      <t>ジキュウ</t>
    </rPh>
    <rPh sb="19" eb="20">
      <t>エン</t>
    </rPh>
    <rPh sb="22" eb="24">
      <t>ジカン</t>
    </rPh>
    <rPh sb="27" eb="28">
      <t>ヒ</t>
    </rPh>
    <phoneticPr fontId="1"/>
  </si>
  <si>
    <t>データ整理アルバイト：時給900円×5時間×5日</t>
    <rPh sb="3" eb="5">
      <t>セイリ</t>
    </rPh>
    <rPh sb="11" eb="13">
      <t>ジキュウ</t>
    </rPh>
    <rPh sb="16" eb="17">
      <t>エン</t>
    </rPh>
    <rPh sb="19" eb="21">
      <t>ジカン</t>
    </rPh>
    <rPh sb="23" eb="24">
      <t>ヒ</t>
    </rPh>
    <phoneticPr fontId="1"/>
  </si>
  <si>
    <t>ヒアリング（聞取り調査）謝金：5,000円図書カード×5名</t>
    <rPh sb="6" eb="8">
      <t>キキト</t>
    </rPh>
    <rPh sb="9" eb="11">
      <t>チョウサ</t>
    </rPh>
    <rPh sb="12" eb="14">
      <t>シャキン</t>
    </rPh>
    <rPh sb="20" eb="21">
      <t>エン</t>
    </rPh>
    <rPh sb="21" eb="23">
      <t>トショ</t>
    </rPh>
    <rPh sb="28" eb="29">
      <t>メイ</t>
    </rPh>
    <phoneticPr fontId="1"/>
  </si>
  <si>
    <t>報告会：札幌⇔東京　2人回交通費＋日当）</t>
    <rPh sb="0" eb="3">
      <t>ホウコクカイ</t>
    </rPh>
    <rPh sb="4" eb="6">
      <t>サッポロ</t>
    </rPh>
    <rPh sb="7" eb="9">
      <t>トウキョウ</t>
    </rPh>
    <rPh sb="11" eb="12">
      <t>ヒト</t>
    </rPh>
    <rPh sb="12" eb="13">
      <t>カイ</t>
    </rPh>
    <phoneticPr fontId="1"/>
  </si>
  <si>
    <t>論文購入費用：＄50×5冊（1$=110円）</t>
    <rPh sb="0" eb="2">
      <t>ロンブン</t>
    </rPh>
    <rPh sb="2" eb="4">
      <t>コウニュウ</t>
    </rPh>
    <rPh sb="4" eb="6">
      <t>ヒヨウ</t>
    </rPh>
    <rPh sb="12" eb="13">
      <t>サツ</t>
    </rPh>
    <rPh sb="20" eb="21">
      <t>エン</t>
    </rPh>
    <phoneticPr fontId="1"/>
  </si>
  <si>
    <t>研究会合での配布資料の印刷外注費（キンコーズ）5回</t>
    <rPh sb="0" eb="2">
      <t>ケンキュウ</t>
    </rPh>
    <rPh sb="2" eb="4">
      <t>カイゴウ</t>
    </rPh>
    <rPh sb="6" eb="8">
      <t>ハイフ</t>
    </rPh>
    <rPh sb="8" eb="10">
      <t>シリョウ</t>
    </rPh>
    <rPh sb="11" eb="13">
      <t>インサツ</t>
    </rPh>
    <rPh sb="13" eb="15">
      <t>ガイチュウ</t>
    </rPh>
    <rPh sb="15" eb="16">
      <t>ヒ</t>
    </rPh>
    <rPh sb="24" eb="25">
      <t>カイ</t>
    </rPh>
    <phoneticPr fontId="1"/>
  </si>
  <si>
    <t>ワークショップパネリスト謝金：15,000円×3名</t>
    <rPh sb="12" eb="14">
      <t>シャキン</t>
    </rPh>
    <rPh sb="21" eb="22">
      <t>エン</t>
    </rPh>
    <rPh sb="24" eb="25">
      <t>メイ</t>
    </rPh>
    <phoneticPr fontId="1"/>
  </si>
  <si>
    <t>研究会合：札幌⇔大阪 3人回（交通費＋宿泊費＋日当）</t>
    <rPh sb="0" eb="2">
      <t>ケンキュウ</t>
    </rPh>
    <rPh sb="2" eb="4">
      <t>カイゴウ</t>
    </rPh>
    <rPh sb="12" eb="13">
      <t>ヒト</t>
    </rPh>
    <rPh sb="13" eb="14">
      <t>カイ</t>
    </rPh>
    <rPh sb="15" eb="18">
      <t>コウツウヒ</t>
    </rPh>
    <rPh sb="19" eb="22">
      <t>シュクハクヒ</t>
    </rPh>
    <rPh sb="23" eb="25">
      <t>ニットウ</t>
    </rPh>
    <phoneticPr fontId="1"/>
  </si>
  <si>
    <t>研究会合3回：会議室＋備品＋ペットボトル飲料</t>
    <rPh sb="0" eb="2">
      <t>ケンキュウ</t>
    </rPh>
    <rPh sb="2" eb="4">
      <t>カイゴウ</t>
    </rPh>
    <rPh sb="5" eb="6">
      <t>カイ</t>
    </rPh>
    <rPh sb="7" eb="10">
      <t>カイギシツ</t>
    </rPh>
    <rPh sb="11" eb="13">
      <t>ビヒン</t>
    </rPh>
    <rPh sb="20" eb="22">
      <t>インリョウ</t>
    </rPh>
    <phoneticPr fontId="1"/>
  </si>
  <si>
    <t>ワークショップ1回：会議室＋備品＋ペットボトル飲料</t>
    <rPh sb="8" eb="9">
      <t>カイ</t>
    </rPh>
    <phoneticPr fontId="1"/>
  </si>
  <si>
    <t>学会参加費：2人回</t>
    <rPh sb="0" eb="2">
      <t>ガッカイ</t>
    </rPh>
    <rPh sb="2" eb="5">
      <t>サンカヒ</t>
    </rPh>
    <rPh sb="7" eb="8">
      <t>ヒト</t>
    </rPh>
    <rPh sb="8" eb="9">
      <t>カイ</t>
    </rPh>
    <phoneticPr fontId="1"/>
  </si>
  <si>
    <t>アンケート調査（ＸＸ会社）</t>
    <rPh sb="5" eb="7">
      <t>チョウサ</t>
    </rPh>
    <rPh sb="10" eb="12">
      <t>カイシャ</t>
    </rPh>
    <phoneticPr fontId="1"/>
  </si>
  <si>
    <t>専任研究員：月給200,000円×8か月×1人</t>
    <rPh sb="0" eb="2">
      <t>センニン</t>
    </rPh>
    <rPh sb="2" eb="5">
      <t>ケンキュウイン</t>
    </rPh>
    <rPh sb="6" eb="8">
      <t>ゲッキュウ</t>
    </rPh>
    <rPh sb="15" eb="16">
      <t>エン</t>
    </rPh>
    <rPh sb="19" eb="20">
      <t>ゲツ</t>
    </rPh>
    <rPh sb="22" eb="23">
      <t>ヒト</t>
    </rPh>
    <phoneticPr fontId="1"/>
  </si>
  <si>
    <t>米国現地調査：札幌⇔ニューヨーク 4泊（航空券＋ホテル代＋日当） 1人回</t>
    <rPh sb="0" eb="2">
      <t>ベイコク</t>
    </rPh>
    <rPh sb="2" eb="4">
      <t>ゲンチ</t>
    </rPh>
    <rPh sb="4" eb="6">
      <t>チョウサ</t>
    </rPh>
    <rPh sb="7" eb="9">
      <t>サッポロ</t>
    </rPh>
    <rPh sb="18" eb="19">
      <t>ハク</t>
    </rPh>
    <rPh sb="20" eb="23">
      <t>コウクウケン</t>
    </rPh>
    <rPh sb="27" eb="28">
      <t>ダイ</t>
    </rPh>
    <rPh sb="34" eb="35">
      <t>ヒト</t>
    </rPh>
    <rPh sb="35" eb="36">
      <t>カイ</t>
    </rPh>
    <phoneticPr fontId="1"/>
  </si>
  <si>
    <r>
      <t>(Ⅰ：人件費＋Ⅱ：事業費)×一般管理費率</t>
    </r>
    <r>
      <rPr>
        <sz val="11"/>
        <color rgb="FFFF0000"/>
        <rFont val="ＭＳ 明朝"/>
        <family val="1"/>
        <charset val="128"/>
      </rPr>
      <t>（10％上限）</t>
    </r>
    <rPh sb="3" eb="6">
      <t>ジンケンヒ</t>
    </rPh>
    <rPh sb="9" eb="11">
      <t>ジギョウ</t>
    </rPh>
    <rPh sb="11" eb="12">
      <t>ヒ</t>
    </rPh>
    <rPh sb="14" eb="16">
      <t>イッパン</t>
    </rPh>
    <rPh sb="16" eb="19">
      <t>カンリヒ</t>
    </rPh>
    <rPh sb="19" eb="20">
      <t>リツ</t>
    </rPh>
    <rPh sb="24" eb="26">
      <t>ジョウゲン</t>
    </rPh>
    <phoneticPr fontId="15"/>
  </si>
  <si>
    <t>2020年度・2021年度 地層処分事業に係る社会的側面に関する研究</t>
    <rPh sb="11" eb="13">
      <t>ネンド</t>
    </rPh>
    <rPh sb="14" eb="16">
      <t>チソウ</t>
    </rPh>
    <rPh sb="16" eb="18">
      <t>ショブン</t>
    </rPh>
    <rPh sb="18" eb="20">
      <t>ジギョウ</t>
    </rPh>
    <rPh sb="21" eb="22">
      <t>カカ</t>
    </rPh>
    <rPh sb="23" eb="26">
      <t>シャカイテキ</t>
    </rPh>
    <rPh sb="26" eb="28">
      <t>ソクメン</t>
    </rPh>
    <rPh sb="29" eb="30">
      <t>カン</t>
    </rPh>
    <rPh sb="32" eb="34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</si>
</sst>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@&quot;#,##0"/>
    <numFmt numFmtId="177" formatCode="#,##0.0;[Red]\-#,##0.0"/>
    <numFmt numFmtId="178" formatCode="h:mm;@"/>
    <numFmt numFmtId="179" formatCode="#,##0.0_ ;[Red]\-#,##0.0\ "/>
    <numFmt numFmtId="180" formatCode="#,##0.0_ "/>
    <numFmt numFmtId="181" formatCode="#,##0.0_);[Red]\(#,##0.0\)"/>
    <numFmt numFmtId="182" formatCode="#,##0&quot;回&quot;"/>
    <numFmt numFmtId="183" formatCode="0_);[Red]\(0\)"/>
    <numFmt numFmtId="184" formatCode="&quot;6.×&quot;\ 0%"/>
    <numFmt numFmtId="185" formatCode="#,##0_);[Red]\(#,##0\)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erminal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System"/>
      <charset val="128"/>
    </font>
    <font>
      <sz val="11"/>
      <color indexed="6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System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177" fontId="4" fillId="0" borderId="0" applyNumberFormat="0" applyBorder="0">
      <alignment horizontal="right" wrapText="1"/>
    </xf>
    <xf numFmtId="177" fontId="4" fillId="0" borderId="0" applyNumberFormat="0" applyBorder="0">
      <alignment horizontal="right" wrapText="1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9" fillId="15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6" fillId="0" borderId="0" xfId="26" applyFont="1" applyFill="1" applyAlignment="1">
      <alignment vertical="center"/>
    </xf>
    <xf numFmtId="0" fontId="10" fillId="0" borderId="0" xfId="26" applyFont="1" applyFill="1" applyAlignment="1">
      <alignment horizontal="center" vertical="center"/>
    </xf>
    <xf numFmtId="0" fontId="6" fillId="0" borderId="0" xfId="26" applyFont="1"/>
    <xf numFmtId="38" fontId="16" fillId="0" borderId="8" xfId="21" applyFont="1" applyFill="1" applyBorder="1" applyAlignment="1">
      <alignment vertical="center"/>
    </xf>
    <xf numFmtId="176" fontId="16" fillId="0" borderId="9" xfId="21" applyNumberFormat="1" applyFont="1" applyFill="1" applyBorder="1" applyAlignment="1">
      <alignment vertical="center"/>
    </xf>
    <xf numFmtId="38" fontId="16" fillId="0" borderId="0" xfId="21" applyFont="1" applyFill="1" applyBorder="1" applyAlignment="1">
      <alignment horizontal="center" vertical="center"/>
    </xf>
    <xf numFmtId="0" fontId="16" fillId="0" borderId="13" xfId="26" applyFont="1" applyFill="1" applyBorder="1" applyAlignment="1">
      <alignment vertical="center" shrinkToFit="1"/>
    </xf>
    <xf numFmtId="176" fontId="16" fillId="0" borderId="13" xfId="21" applyNumberFormat="1" applyFont="1" applyFill="1" applyBorder="1" applyAlignment="1">
      <alignment vertical="center"/>
    </xf>
    <xf numFmtId="38" fontId="16" fillId="0" borderId="14" xfId="21" applyFont="1" applyFill="1" applyBorder="1" applyAlignment="1">
      <alignment horizontal="center" vertical="center"/>
    </xf>
    <xf numFmtId="38" fontId="16" fillId="0" borderId="15" xfId="21" applyFont="1" applyFill="1" applyBorder="1" applyAlignment="1">
      <alignment vertical="center"/>
    </xf>
    <xf numFmtId="0" fontId="16" fillId="0" borderId="0" xfId="26" applyFont="1" applyFill="1" applyAlignment="1">
      <alignment horizontal="left" vertical="center"/>
    </xf>
    <xf numFmtId="0" fontId="16" fillId="0" borderId="0" xfId="26" applyFont="1" applyFill="1" applyAlignment="1">
      <alignment horizontal="center" vertical="center"/>
    </xf>
    <xf numFmtId="38" fontId="16" fillId="0" borderId="0" xfId="21" applyFont="1" applyFill="1" applyAlignment="1">
      <alignment vertical="center"/>
    </xf>
    <xf numFmtId="38" fontId="16" fillId="0" borderId="0" xfId="21" applyFont="1" applyFill="1" applyAlignment="1">
      <alignment horizontal="center" vertical="center"/>
    </xf>
    <xf numFmtId="178" fontId="16" fillId="0" borderId="0" xfId="21" applyNumberFormat="1" applyFont="1" applyFill="1" applyAlignment="1">
      <alignment vertical="center"/>
    </xf>
    <xf numFmtId="179" fontId="16" fillId="0" borderId="0" xfId="21" applyNumberFormat="1" applyFont="1" applyFill="1" applyAlignment="1">
      <alignment horizontal="right" vertical="center"/>
    </xf>
    <xf numFmtId="180" fontId="16" fillId="0" borderId="0" xfId="26" applyNumberFormat="1" applyFont="1" applyFill="1" applyAlignment="1">
      <alignment horizontal="left" vertical="center"/>
    </xf>
    <xf numFmtId="181" fontId="16" fillId="0" borderId="0" xfId="21" applyNumberFormat="1" applyFont="1" applyFill="1" applyAlignment="1">
      <alignment vertical="center"/>
    </xf>
    <xf numFmtId="38" fontId="16" fillId="0" borderId="0" xfId="21" applyFont="1" applyFill="1" applyAlignment="1">
      <alignment vertical="center" wrapText="1"/>
    </xf>
    <xf numFmtId="183" fontId="16" fillId="0" borderId="14" xfId="21" applyNumberFormat="1" applyFont="1" applyFill="1" applyBorder="1" applyAlignment="1">
      <alignment vertical="center"/>
    </xf>
    <xf numFmtId="0" fontId="16" fillId="0" borderId="13" xfId="26" applyFont="1" applyFill="1" applyBorder="1" applyAlignment="1">
      <alignment vertical="center" wrapText="1"/>
    </xf>
    <xf numFmtId="182" fontId="16" fillId="0" borderId="14" xfId="21" applyNumberFormat="1" applyFont="1" applyFill="1" applyBorder="1" applyAlignment="1">
      <alignment vertical="center"/>
    </xf>
    <xf numFmtId="0" fontId="16" fillId="0" borderId="13" xfId="26" applyFont="1" applyFill="1" applyBorder="1" applyAlignment="1">
      <alignment vertical="center"/>
    </xf>
    <xf numFmtId="38" fontId="16" fillId="0" borderId="14" xfId="21" applyFont="1" applyFill="1" applyBorder="1" applyAlignment="1">
      <alignment vertical="center"/>
    </xf>
    <xf numFmtId="0" fontId="16" fillId="0" borderId="13" xfId="26" applyFont="1" applyFill="1" applyBorder="1" applyAlignment="1">
      <alignment horizontal="left" vertical="center" wrapText="1" shrinkToFit="1"/>
    </xf>
    <xf numFmtId="182" fontId="16" fillId="0" borderId="0" xfId="21" applyNumberFormat="1" applyFont="1" applyFill="1" applyBorder="1" applyAlignment="1">
      <alignment vertical="center"/>
    </xf>
    <xf numFmtId="0" fontId="16" fillId="0" borderId="21" xfId="26" applyFont="1" applyFill="1" applyBorder="1" applyAlignment="1">
      <alignment vertical="center"/>
    </xf>
    <xf numFmtId="176" fontId="16" fillId="0" borderId="21" xfId="21" applyNumberFormat="1" applyFont="1" applyFill="1" applyBorder="1" applyAlignment="1">
      <alignment vertical="center"/>
    </xf>
    <xf numFmtId="38" fontId="16" fillId="0" borderId="22" xfId="21" applyFont="1" applyFill="1" applyBorder="1" applyAlignment="1">
      <alignment horizontal="center" vertical="center"/>
    </xf>
    <xf numFmtId="38" fontId="16" fillId="0" borderId="22" xfId="21" applyFont="1" applyFill="1" applyBorder="1" applyAlignment="1">
      <alignment vertical="center"/>
    </xf>
    <xf numFmtId="38" fontId="16" fillId="0" borderId="23" xfId="21" applyFont="1" applyFill="1" applyBorder="1" applyAlignment="1">
      <alignment vertical="center"/>
    </xf>
    <xf numFmtId="0" fontId="18" fillId="0" borderId="16" xfId="26" applyFont="1" applyFill="1" applyBorder="1" applyAlignment="1">
      <alignment horizontal="left" vertical="center" wrapText="1" shrinkToFit="1"/>
    </xf>
    <xf numFmtId="0" fontId="18" fillId="0" borderId="13" xfId="26" applyFont="1" applyFill="1" applyBorder="1" applyAlignment="1">
      <alignment vertical="center" wrapText="1" shrinkToFit="1"/>
    </xf>
    <xf numFmtId="0" fontId="16" fillId="0" borderId="24" xfId="26" applyFont="1" applyFill="1" applyBorder="1" applyAlignment="1">
      <alignment vertical="center" shrinkToFit="1"/>
    </xf>
    <xf numFmtId="0" fontId="18" fillId="0" borderId="18" xfId="26" applyFont="1" applyFill="1" applyBorder="1" applyAlignment="1">
      <alignment vertical="center" wrapText="1"/>
    </xf>
    <xf numFmtId="176" fontId="16" fillId="0" borderId="11" xfId="21" applyNumberFormat="1" applyFont="1" applyFill="1" applyBorder="1" applyAlignment="1">
      <alignment vertical="center"/>
    </xf>
    <xf numFmtId="38" fontId="16" fillId="0" borderId="18" xfId="21" applyFont="1" applyFill="1" applyBorder="1" applyAlignment="1">
      <alignment horizontal="center" vertical="center"/>
    </xf>
    <xf numFmtId="183" fontId="16" fillId="0" borderId="18" xfId="21" applyNumberFormat="1" applyFont="1" applyFill="1" applyBorder="1" applyAlignment="1">
      <alignment vertical="center"/>
    </xf>
    <xf numFmtId="38" fontId="16" fillId="0" borderId="20" xfId="21" applyFont="1" applyFill="1" applyBorder="1" applyAlignment="1">
      <alignment vertical="center"/>
    </xf>
    <xf numFmtId="0" fontId="10" fillId="0" borderId="4" xfId="26" applyFont="1" applyFill="1" applyBorder="1" applyAlignment="1">
      <alignment horizontal="center" vertical="center"/>
    </xf>
    <xf numFmtId="0" fontId="10" fillId="0" borderId="5" xfId="26" applyFont="1" applyFill="1" applyBorder="1" applyAlignment="1">
      <alignment horizontal="center" vertical="center"/>
    </xf>
    <xf numFmtId="38" fontId="19" fillId="0" borderId="4" xfId="26" applyNumberFormat="1" applyFont="1" applyFill="1" applyBorder="1" applyAlignment="1">
      <alignment horizontal="center" vertical="center"/>
    </xf>
    <xf numFmtId="0" fontId="19" fillId="0" borderId="4" xfId="26" applyFont="1" applyFill="1" applyBorder="1" applyAlignment="1">
      <alignment vertical="center"/>
    </xf>
    <xf numFmtId="0" fontId="18" fillId="0" borderId="13" xfId="26" applyFont="1" applyFill="1" applyBorder="1" applyAlignment="1">
      <alignment horizontal="left" vertical="center" wrapText="1" shrinkToFit="1"/>
    </xf>
    <xf numFmtId="0" fontId="10" fillId="0" borderId="0" xfId="26" applyFont="1" applyFill="1" applyAlignment="1">
      <alignment horizontal="left" vertical="center"/>
    </xf>
    <xf numFmtId="0" fontId="19" fillId="0" borderId="3" xfId="26" applyFont="1" applyFill="1" applyBorder="1" applyAlignment="1">
      <alignment horizontal="center" vertical="center"/>
    </xf>
    <xf numFmtId="176" fontId="16" fillId="0" borderId="24" xfId="21" applyNumberFormat="1" applyFont="1" applyFill="1" applyBorder="1" applyAlignment="1">
      <alignment vertical="center"/>
    </xf>
    <xf numFmtId="38" fontId="16" fillId="0" borderId="29" xfId="21" applyFont="1" applyFill="1" applyBorder="1" applyAlignment="1">
      <alignment horizontal="center" vertical="center"/>
    </xf>
    <xf numFmtId="183" fontId="16" fillId="0" borderId="29" xfId="21" applyNumberFormat="1" applyFont="1" applyFill="1" applyBorder="1" applyAlignment="1">
      <alignment vertical="center"/>
    </xf>
    <xf numFmtId="38" fontId="16" fillId="0" borderId="30" xfId="21" applyFont="1" applyFill="1" applyBorder="1" applyAlignment="1">
      <alignment vertical="center"/>
    </xf>
    <xf numFmtId="38" fontId="10" fillId="0" borderId="6" xfId="21" applyFont="1" applyFill="1" applyBorder="1" applyAlignment="1">
      <alignment horizontal="center" vertical="center" wrapText="1"/>
    </xf>
    <xf numFmtId="0" fontId="19" fillId="0" borderId="6" xfId="26" applyFont="1" applyFill="1" applyBorder="1" applyAlignment="1">
      <alignment horizontal="center" vertical="center"/>
    </xf>
    <xf numFmtId="0" fontId="10" fillId="0" borderId="7" xfId="26" applyFont="1" applyFill="1" applyBorder="1" applyAlignment="1">
      <alignment horizontal="center" vertical="center"/>
    </xf>
    <xf numFmtId="0" fontId="10" fillId="0" borderId="7" xfId="26" applyFont="1" applyFill="1" applyBorder="1" applyAlignment="1">
      <alignment vertical="center"/>
    </xf>
    <xf numFmtId="0" fontId="10" fillId="0" borderId="9" xfId="26" applyFont="1" applyFill="1" applyBorder="1" applyAlignment="1">
      <alignment horizontal="left" vertical="center"/>
    </xf>
    <xf numFmtId="0" fontId="10" fillId="0" borderId="24" xfId="26" applyFont="1" applyFill="1" applyBorder="1" applyAlignment="1">
      <alignment horizontal="left" vertical="center"/>
    </xf>
    <xf numFmtId="0" fontId="10" fillId="0" borderId="12" xfId="26" applyFont="1" applyFill="1" applyBorder="1" applyAlignment="1">
      <alignment vertical="top"/>
    </xf>
    <xf numFmtId="0" fontId="10" fillId="0" borderId="7" xfId="26" applyFont="1" applyFill="1" applyBorder="1" applyAlignment="1">
      <alignment vertical="top"/>
    </xf>
    <xf numFmtId="0" fontId="10" fillId="0" borderId="17" xfId="26" applyFont="1" applyFill="1" applyBorder="1" applyAlignment="1">
      <alignment vertical="top"/>
    </xf>
    <xf numFmtId="0" fontId="10" fillId="0" borderId="12" xfId="26" applyFont="1" applyFill="1" applyBorder="1" applyAlignment="1">
      <alignment horizontal="left" vertical="top"/>
    </xf>
    <xf numFmtId="0" fontId="10" fillId="0" borderId="7" xfId="26" applyFont="1" applyFill="1" applyBorder="1" applyAlignment="1">
      <alignment horizontal="left" vertical="top"/>
    </xf>
    <xf numFmtId="0" fontId="19" fillId="0" borderId="2" xfId="26" applyFont="1" applyFill="1" applyBorder="1" applyAlignment="1">
      <alignment horizontal="center" vertical="center"/>
    </xf>
    <xf numFmtId="184" fontId="13" fillId="0" borderId="3" xfId="26" applyNumberFormat="1" applyFont="1" applyFill="1" applyBorder="1" applyAlignment="1">
      <alignment horizontal="left" vertical="center"/>
    </xf>
    <xf numFmtId="184" fontId="13" fillId="0" borderId="4" xfId="26" applyNumberFormat="1" applyFont="1" applyFill="1" applyBorder="1" applyAlignment="1">
      <alignment horizontal="left" vertical="center"/>
    </xf>
    <xf numFmtId="185" fontId="13" fillId="0" borderId="5" xfId="26" applyNumberFormat="1" applyFont="1" applyFill="1" applyBorder="1" applyAlignment="1">
      <alignment horizontal="right" vertical="center"/>
    </xf>
    <xf numFmtId="184" fontId="13" fillId="0" borderId="5" xfId="26" applyNumberFormat="1" applyFont="1" applyFill="1" applyBorder="1" applyAlignment="1">
      <alignment horizontal="left" vertical="center"/>
    </xf>
    <xf numFmtId="0" fontId="20" fillId="0" borderId="18" xfId="26" applyFont="1" applyFill="1" applyBorder="1" applyAlignment="1">
      <alignment vertical="center" wrapText="1"/>
    </xf>
    <xf numFmtId="38" fontId="20" fillId="0" borderId="18" xfId="21" applyFont="1" applyFill="1" applyBorder="1" applyAlignment="1">
      <alignment horizontal="center" vertical="center"/>
    </xf>
    <xf numFmtId="38" fontId="20" fillId="0" borderId="20" xfId="21" applyFont="1" applyFill="1" applyBorder="1" applyAlignment="1">
      <alignment vertical="center"/>
    </xf>
    <xf numFmtId="0" fontId="20" fillId="0" borderId="24" xfId="26" applyFont="1" applyFill="1" applyBorder="1" applyAlignment="1">
      <alignment vertical="center" shrinkToFit="1"/>
    </xf>
    <xf numFmtId="38" fontId="20" fillId="0" borderId="29" xfId="21" applyFont="1" applyFill="1" applyBorder="1" applyAlignment="1">
      <alignment horizontal="center" vertical="center"/>
    </xf>
    <xf numFmtId="38" fontId="20" fillId="0" borderId="30" xfId="21" applyFont="1" applyFill="1" applyBorder="1" applyAlignment="1">
      <alignment vertical="center"/>
    </xf>
    <xf numFmtId="38" fontId="20" fillId="0" borderId="14" xfId="21" applyFont="1" applyFill="1" applyBorder="1" applyAlignment="1">
      <alignment horizontal="center" vertical="center"/>
    </xf>
    <xf numFmtId="38" fontId="20" fillId="0" borderId="15" xfId="21" applyFont="1" applyFill="1" applyBorder="1" applyAlignment="1">
      <alignment vertical="center"/>
    </xf>
    <xf numFmtId="0" fontId="20" fillId="0" borderId="13" xfId="26" applyFont="1" applyFill="1" applyBorder="1" applyAlignment="1">
      <alignment vertical="center" shrinkToFit="1"/>
    </xf>
    <xf numFmtId="0" fontId="20" fillId="0" borderId="16" xfId="26" applyFont="1" applyFill="1" applyBorder="1" applyAlignment="1">
      <alignment horizontal="left" vertical="center" wrapText="1" shrinkToFit="1"/>
    </xf>
    <xf numFmtId="38" fontId="20" fillId="0" borderId="0" xfId="21" applyFont="1" applyFill="1" applyBorder="1" applyAlignment="1">
      <alignment horizontal="center" vertical="center"/>
    </xf>
    <xf numFmtId="38" fontId="20" fillId="0" borderId="8" xfId="21" applyFont="1" applyFill="1" applyBorder="1" applyAlignment="1">
      <alignment vertical="center"/>
    </xf>
    <xf numFmtId="0" fontId="20" fillId="0" borderId="13" xfId="26" applyFont="1" applyFill="1" applyBorder="1" applyAlignment="1">
      <alignment horizontal="left" vertical="center" wrapText="1" shrinkToFit="1"/>
    </xf>
    <xf numFmtId="0" fontId="20" fillId="0" borderId="13" xfId="26" applyFont="1" applyFill="1" applyBorder="1" applyAlignment="1">
      <alignment vertical="center" wrapText="1"/>
    </xf>
    <xf numFmtId="0" fontId="20" fillId="0" borderId="13" xfId="26" applyFont="1" applyFill="1" applyBorder="1" applyAlignment="1">
      <alignment vertical="center" wrapText="1" shrinkToFit="1"/>
    </xf>
    <xf numFmtId="0" fontId="20" fillId="0" borderId="13" xfId="26" applyFont="1" applyFill="1" applyBorder="1" applyAlignment="1">
      <alignment vertical="center"/>
    </xf>
    <xf numFmtId="0" fontId="20" fillId="0" borderId="21" xfId="26" applyFont="1" applyFill="1" applyBorder="1" applyAlignment="1">
      <alignment vertical="center"/>
    </xf>
    <xf numFmtId="38" fontId="20" fillId="0" borderId="22" xfId="21" applyFont="1" applyFill="1" applyBorder="1" applyAlignment="1">
      <alignment horizontal="center" vertical="center"/>
    </xf>
    <xf numFmtId="38" fontId="20" fillId="0" borderId="23" xfId="21" applyFont="1" applyFill="1" applyBorder="1" applyAlignment="1">
      <alignment vertical="center"/>
    </xf>
    <xf numFmtId="0" fontId="20" fillId="0" borderId="18" xfId="26" applyFont="1" applyBorder="1" applyAlignment="1">
      <alignment vertical="center" wrapText="1"/>
    </xf>
    <xf numFmtId="38" fontId="20" fillId="0" borderId="18" xfId="21" applyFont="1" applyBorder="1" applyAlignment="1">
      <alignment horizontal="center" vertical="center"/>
    </xf>
    <xf numFmtId="38" fontId="20" fillId="0" borderId="20" xfId="21" applyFont="1" applyBorder="1" applyAlignment="1">
      <alignment vertical="center"/>
    </xf>
    <xf numFmtId="38" fontId="19" fillId="0" borderId="2" xfId="21" applyFont="1" applyFill="1" applyBorder="1" applyAlignment="1">
      <alignment vertical="top"/>
    </xf>
    <xf numFmtId="38" fontId="10" fillId="0" borderId="12" xfId="21" applyFont="1" applyFill="1" applyBorder="1" applyAlignment="1">
      <alignment vertical="top"/>
    </xf>
    <xf numFmtId="3" fontId="19" fillId="0" borderId="2" xfId="21" applyNumberFormat="1" applyFont="1" applyFill="1" applyBorder="1" applyAlignment="1">
      <alignment vertical="center"/>
    </xf>
    <xf numFmtId="38" fontId="19" fillId="0" borderId="2" xfId="21" applyFont="1" applyFill="1" applyBorder="1" applyAlignment="1">
      <alignment vertical="center"/>
    </xf>
    <xf numFmtId="176" fontId="20" fillId="16" borderId="11" xfId="21" applyNumberFormat="1" applyFont="1" applyFill="1" applyBorder="1" applyAlignment="1">
      <alignment vertical="center"/>
    </xf>
    <xf numFmtId="176" fontId="20" fillId="16" borderId="24" xfId="21" applyNumberFormat="1" applyFont="1" applyFill="1" applyBorder="1" applyAlignment="1">
      <alignment vertical="center"/>
    </xf>
    <xf numFmtId="176" fontId="20" fillId="16" borderId="13" xfId="21" applyNumberFormat="1" applyFont="1" applyFill="1" applyBorder="1" applyAlignment="1">
      <alignment vertical="center"/>
    </xf>
    <xf numFmtId="176" fontId="20" fillId="16" borderId="9" xfId="21" applyNumberFormat="1" applyFont="1" applyFill="1" applyBorder="1" applyAlignment="1">
      <alignment vertical="center"/>
    </xf>
    <xf numFmtId="176" fontId="20" fillId="16" borderId="21" xfId="21" applyNumberFormat="1" applyFont="1" applyFill="1" applyBorder="1" applyAlignment="1">
      <alignment vertical="center"/>
    </xf>
    <xf numFmtId="183" fontId="20" fillId="16" borderId="18" xfId="21" applyNumberFormat="1" applyFont="1" applyFill="1" applyBorder="1" applyAlignment="1">
      <alignment vertical="center"/>
    </xf>
    <xf numFmtId="183" fontId="20" fillId="16" borderId="29" xfId="21" applyNumberFormat="1" applyFont="1" applyFill="1" applyBorder="1" applyAlignment="1">
      <alignment vertical="center"/>
    </xf>
    <xf numFmtId="183" fontId="20" fillId="16" borderId="14" xfId="21" applyNumberFormat="1" applyFont="1" applyFill="1" applyBorder="1" applyAlignment="1">
      <alignment vertical="center"/>
    </xf>
    <xf numFmtId="182" fontId="20" fillId="16" borderId="0" xfId="21" applyNumberFormat="1" applyFont="1" applyFill="1" applyBorder="1" applyAlignment="1">
      <alignment vertical="center"/>
    </xf>
    <xf numFmtId="182" fontId="20" fillId="16" borderId="14" xfId="21" applyNumberFormat="1" applyFont="1" applyFill="1" applyBorder="1" applyAlignment="1">
      <alignment vertical="center"/>
    </xf>
    <xf numFmtId="38" fontId="20" fillId="16" borderId="14" xfId="21" applyFont="1" applyFill="1" applyBorder="1" applyAlignment="1">
      <alignment vertical="center"/>
    </xf>
    <xf numFmtId="38" fontId="20" fillId="16" borderId="22" xfId="21" applyFont="1" applyFill="1" applyBorder="1" applyAlignment="1">
      <alignment vertical="center"/>
    </xf>
    <xf numFmtId="38" fontId="10" fillId="0" borderId="6" xfId="21" applyFont="1" applyFill="1" applyBorder="1" applyAlignment="1">
      <alignment horizontal="right" vertical="top"/>
    </xf>
    <xf numFmtId="38" fontId="10" fillId="0" borderId="7" xfId="21" applyFont="1" applyFill="1" applyBorder="1" applyAlignment="1">
      <alignment horizontal="right" vertical="top"/>
    </xf>
    <xf numFmtId="38" fontId="10" fillId="0" borderId="17" xfId="21" applyFont="1" applyFill="1" applyBorder="1" applyAlignment="1">
      <alignment horizontal="right" vertical="top"/>
    </xf>
    <xf numFmtId="38" fontId="10" fillId="0" borderId="12" xfId="21" applyFont="1" applyFill="1" applyBorder="1" applyAlignment="1">
      <alignment horizontal="right" vertical="top"/>
    </xf>
    <xf numFmtId="0" fontId="10" fillId="0" borderId="25" xfId="26" applyFont="1" applyFill="1" applyBorder="1" applyAlignment="1">
      <alignment horizontal="left" vertical="center"/>
    </xf>
    <xf numFmtId="0" fontId="10" fillId="0" borderId="0" xfId="26" applyFont="1" applyFill="1" applyBorder="1" applyAlignment="1">
      <alignment horizontal="left" vertical="center"/>
    </xf>
    <xf numFmtId="0" fontId="14" fillId="0" borderId="2" xfId="26" applyFont="1" applyFill="1" applyBorder="1" applyAlignment="1">
      <alignment horizontal="center" vertical="center"/>
    </xf>
    <xf numFmtId="0" fontId="14" fillId="0" borderId="3" xfId="26" applyFont="1" applyFill="1" applyBorder="1" applyAlignment="1">
      <alignment horizontal="center" vertical="center"/>
    </xf>
    <xf numFmtId="0" fontId="14" fillId="0" borderId="4" xfId="26" applyFont="1" applyFill="1" applyBorder="1" applyAlignment="1">
      <alignment horizontal="center" vertical="center"/>
    </xf>
    <xf numFmtId="0" fontId="14" fillId="0" borderId="5" xfId="26" applyFont="1" applyFill="1" applyBorder="1" applyAlignment="1">
      <alignment horizontal="center" vertical="center"/>
    </xf>
    <xf numFmtId="0" fontId="10" fillId="0" borderId="12" xfId="26" applyFont="1" applyFill="1" applyBorder="1" applyAlignment="1">
      <alignment horizontal="left" vertical="top"/>
    </xf>
    <xf numFmtId="0" fontId="10" fillId="0" borderId="7" xfId="26" applyFont="1" applyFill="1" applyBorder="1" applyAlignment="1">
      <alignment horizontal="left" vertical="top"/>
    </xf>
    <xf numFmtId="0" fontId="10" fillId="0" borderId="17" xfId="26" applyFont="1" applyFill="1" applyBorder="1" applyAlignment="1">
      <alignment horizontal="left" vertical="top"/>
    </xf>
    <xf numFmtId="0" fontId="16" fillId="0" borderId="3" xfId="26" applyFont="1" applyFill="1" applyBorder="1" applyAlignment="1">
      <alignment horizontal="center" vertical="center" shrinkToFit="1"/>
    </xf>
    <xf numFmtId="0" fontId="16" fillId="0" borderId="4" xfId="26" applyFont="1" applyFill="1" applyBorder="1" applyAlignment="1">
      <alignment horizontal="center" vertical="center" shrinkToFit="1"/>
    </xf>
    <xf numFmtId="0" fontId="16" fillId="0" borderId="5" xfId="26" applyFont="1" applyFill="1" applyBorder="1" applyAlignment="1">
      <alignment horizontal="center" vertical="center" shrinkToFit="1"/>
    </xf>
    <xf numFmtId="0" fontId="12" fillId="0" borderId="0" xfId="26" applyFont="1" applyFill="1" applyAlignment="1">
      <alignment horizontal="center" vertical="center" wrapText="1"/>
    </xf>
    <xf numFmtId="38" fontId="10" fillId="0" borderId="12" xfId="21" applyFont="1" applyFill="1" applyBorder="1" applyAlignment="1">
      <alignment vertical="top"/>
    </xf>
    <xf numFmtId="38" fontId="10" fillId="0" borderId="17" xfId="21" applyFont="1" applyFill="1" applyBorder="1" applyAlignment="1">
      <alignment vertical="top"/>
    </xf>
    <xf numFmtId="0" fontId="12" fillId="0" borderId="0" xfId="26" applyFont="1" applyFill="1" applyAlignment="1">
      <alignment horizontal="center" vertical="center"/>
    </xf>
    <xf numFmtId="0" fontId="10" fillId="0" borderId="1" xfId="26" applyFont="1" applyFill="1" applyBorder="1" applyAlignment="1">
      <alignment horizontal="center" vertical="center"/>
    </xf>
    <xf numFmtId="0" fontId="10" fillId="0" borderId="3" xfId="26" applyFont="1" applyFill="1" applyBorder="1" applyAlignment="1">
      <alignment horizontal="center" vertical="center"/>
    </xf>
    <xf numFmtId="0" fontId="10" fillId="0" borderId="4" xfId="26" applyFont="1" applyFill="1" applyBorder="1" applyAlignment="1">
      <alignment horizontal="center" vertical="center"/>
    </xf>
    <xf numFmtId="0" fontId="10" fillId="0" borderId="5" xfId="26" applyFont="1" applyFill="1" applyBorder="1" applyAlignment="1">
      <alignment horizontal="center" vertical="center"/>
    </xf>
    <xf numFmtId="38" fontId="10" fillId="0" borderId="7" xfId="21" applyFont="1" applyFill="1" applyBorder="1" applyAlignment="1">
      <alignment vertical="top"/>
    </xf>
    <xf numFmtId="38" fontId="19" fillId="0" borderId="6" xfId="21" applyFont="1" applyFill="1" applyBorder="1" applyAlignment="1">
      <alignment vertical="top"/>
    </xf>
    <xf numFmtId="38" fontId="19" fillId="0" borderId="7" xfId="21" applyFont="1" applyFill="1" applyBorder="1" applyAlignment="1">
      <alignment vertical="top"/>
    </xf>
    <xf numFmtId="0" fontId="14" fillId="0" borderId="28" xfId="26" applyFont="1" applyFill="1" applyBorder="1" applyAlignment="1">
      <alignment vertical="center"/>
    </xf>
    <xf numFmtId="0" fontId="14" fillId="0" borderId="1" xfId="26" applyFont="1" applyFill="1" applyBorder="1" applyAlignment="1">
      <alignment vertical="center"/>
    </xf>
    <xf numFmtId="0" fontId="14" fillId="0" borderId="4" xfId="26" applyFont="1" applyFill="1" applyBorder="1" applyAlignment="1">
      <alignment vertical="center"/>
    </xf>
    <xf numFmtId="0" fontId="14" fillId="0" borderId="5" xfId="26" applyFont="1" applyFill="1" applyBorder="1" applyAlignment="1">
      <alignment vertical="center"/>
    </xf>
    <xf numFmtId="0" fontId="19" fillId="0" borderId="3" xfId="26" applyFont="1" applyFill="1" applyBorder="1" applyAlignment="1">
      <alignment horizontal="center" vertical="center"/>
    </xf>
    <xf numFmtId="0" fontId="19" fillId="0" borderId="5" xfId="26" applyFont="1" applyFill="1" applyBorder="1" applyAlignment="1">
      <alignment horizontal="center" vertical="center"/>
    </xf>
    <xf numFmtId="0" fontId="14" fillId="0" borderId="3" xfId="26" applyFont="1" applyFill="1" applyBorder="1" applyAlignment="1">
      <alignment vertical="center"/>
    </xf>
    <xf numFmtId="0" fontId="14" fillId="0" borderId="3" xfId="26" applyFont="1" applyFill="1" applyBorder="1" applyAlignment="1">
      <alignment horizontal="left" vertical="center"/>
    </xf>
    <xf numFmtId="0" fontId="14" fillId="0" borderId="4" xfId="26" applyFont="1" applyFill="1" applyBorder="1" applyAlignment="1">
      <alignment horizontal="left" vertical="center"/>
    </xf>
    <xf numFmtId="0" fontId="14" fillId="0" borderId="5" xfId="26" applyFont="1" applyFill="1" applyBorder="1" applyAlignment="1">
      <alignment horizontal="left" vertical="center"/>
    </xf>
    <xf numFmtId="0" fontId="14" fillId="0" borderId="2" xfId="26" applyFont="1" applyFill="1" applyBorder="1" applyAlignment="1">
      <alignment horizontal="distributed" vertical="center"/>
    </xf>
    <xf numFmtId="0" fontId="16" fillId="0" borderId="0" xfId="26" applyFont="1" applyFill="1" applyAlignment="1">
      <alignment horizontal="left" vertical="center" wrapText="1"/>
    </xf>
    <xf numFmtId="0" fontId="13" fillId="0" borderId="3" xfId="26" applyFont="1" applyFill="1" applyBorder="1" applyAlignment="1">
      <alignment horizontal="left" vertical="center"/>
    </xf>
    <xf numFmtId="0" fontId="13" fillId="0" borderId="4" xfId="26" applyFont="1" applyFill="1" applyBorder="1" applyAlignment="1">
      <alignment horizontal="left" vertical="center"/>
    </xf>
    <xf numFmtId="0" fontId="13" fillId="0" borderId="5" xfId="26" applyFont="1" applyFill="1" applyBorder="1" applyAlignment="1">
      <alignment horizontal="left" vertical="center"/>
    </xf>
    <xf numFmtId="184" fontId="13" fillId="0" borderId="3" xfId="26" applyNumberFormat="1" applyFont="1" applyFill="1" applyBorder="1" applyAlignment="1">
      <alignment horizontal="left" vertical="center"/>
    </xf>
    <xf numFmtId="184" fontId="13" fillId="0" borderId="4" xfId="26" applyNumberFormat="1" applyFont="1" applyFill="1" applyBorder="1" applyAlignment="1">
      <alignment horizontal="left" vertical="center"/>
    </xf>
    <xf numFmtId="184" fontId="13" fillId="0" borderId="5" xfId="26" applyNumberFormat="1" applyFont="1" applyFill="1" applyBorder="1" applyAlignment="1">
      <alignment horizontal="left" vertical="center"/>
    </xf>
    <xf numFmtId="0" fontId="10" fillId="0" borderId="16" xfId="26" applyFont="1" applyFill="1" applyBorder="1" applyAlignment="1">
      <alignment vertical="top"/>
    </xf>
    <xf numFmtId="0" fontId="10" fillId="0" borderId="19" xfId="26" applyFont="1" applyFill="1" applyBorder="1" applyAlignment="1">
      <alignment vertical="top"/>
    </xf>
    <xf numFmtId="38" fontId="10" fillId="0" borderId="16" xfId="21" applyFont="1" applyFill="1" applyBorder="1" applyAlignment="1">
      <alignment vertical="top"/>
    </xf>
    <xf numFmtId="38" fontId="10" fillId="0" borderId="19" xfId="21" applyFont="1" applyFill="1" applyBorder="1" applyAlignment="1">
      <alignment vertical="top"/>
    </xf>
    <xf numFmtId="0" fontId="17" fillId="0" borderId="3" xfId="26" applyFont="1" applyFill="1" applyBorder="1" applyAlignment="1">
      <alignment horizontal="left" vertical="center"/>
    </xf>
    <xf numFmtId="0" fontId="17" fillId="0" borderId="4" xfId="26" applyFont="1" applyFill="1" applyBorder="1" applyAlignment="1">
      <alignment horizontal="left" vertical="center"/>
    </xf>
    <xf numFmtId="0" fontId="17" fillId="0" borderId="5" xfId="26" applyFont="1" applyFill="1" applyBorder="1" applyAlignment="1">
      <alignment horizontal="left" vertical="center"/>
    </xf>
    <xf numFmtId="0" fontId="13" fillId="0" borderId="0" xfId="26" applyFont="1" applyFill="1" applyAlignment="1">
      <alignment vertical="center" wrapText="1"/>
    </xf>
    <xf numFmtId="0" fontId="19" fillId="0" borderId="26" xfId="26" applyFont="1" applyFill="1" applyBorder="1" applyAlignment="1">
      <alignment horizontal="center" vertical="center" shrinkToFit="1"/>
    </xf>
    <xf numFmtId="0" fontId="19" fillId="0" borderId="27" xfId="26" applyFont="1" applyFill="1" applyBorder="1" applyAlignment="1">
      <alignment horizontal="center" vertical="center" shrinkToFit="1"/>
    </xf>
    <xf numFmtId="0" fontId="20" fillId="0" borderId="3" xfId="26" applyFont="1" applyFill="1" applyBorder="1" applyAlignment="1">
      <alignment horizontal="center" vertical="center" shrinkToFit="1"/>
    </xf>
    <xf numFmtId="0" fontId="20" fillId="0" borderId="4" xfId="26" applyFont="1" applyFill="1" applyBorder="1" applyAlignment="1">
      <alignment horizontal="center" vertical="center" shrinkToFit="1"/>
    </xf>
    <xf numFmtId="0" fontId="20" fillId="0" borderId="5" xfId="26" applyFont="1" applyFill="1" applyBorder="1" applyAlignment="1">
      <alignment horizontal="center" vertical="center" shrinkToFit="1"/>
    </xf>
    <xf numFmtId="0" fontId="14" fillId="16" borderId="2" xfId="26" applyFont="1" applyFill="1" applyBorder="1" applyAlignment="1">
      <alignment horizontal="center" vertical="center"/>
    </xf>
    <xf numFmtId="0" fontId="14" fillId="16" borderId="3" xfId="26" applyFont="1" applyFill="1" applyBorder="1" applyAlignment="1">
      <alignment horizontal="center" vertical="center"/>
    </xf>
    <xf numFmtId="0" fontId="14" fillId="16" borderId="4" xfId="26" applyFont="1" applyFill="1" applyBorder="1" applyAlignment="1">
      <alignment horizontal="center" vertical="center"/>
    </xf>
    <xf numFmtId="0" fontId="14" fillId="16" borderId="5" xfId="26" applyFont="1" applyFill="1" applyBorder="1" applyAlignment="1">
      <alignment horizontal="center" vertical="center"/>
    </xf>
    <xf numFmtId="0" fontId="14" fillId="16" borderId="28" xfId="26" applyFont="1" applyFill="1" applyBorder="1" applyAlignment="1">
      <alignment vertical="center"/>
    </xf>
    <xf numFmtId="0" fontId="14" fillId="16" borderId="1" xfId="26" applyFont="1" applyFill="1" applyBorder="1" applyAlignment="1">
      <alignment vertical="center"/>
    </xf>
    <xf numFmtId="0" fontId="14" fillId="16" borderId="4" xfId="26" applyFont="1" applyFill="1" applyBorder="1" applyAlignment="1">
      <alignment vertical="center"/>
    </xf>
    <xf numFmtId="0" fontId="14" fillId="16" borderId="5" xfId="26" applyFont="1" applyFill="1" applyBorder="1" applyAlignment="1">
      <alignment vertical="center"/>
    </xf>
  </cellXfs>
  <cellStyles count="32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A" xfId="19" xr:uid="{00000000-0005-0000-0000-000012000000}"/>
    <cellStyle name="A_7.H24支出計画書(エネ総工研)-r1" xfId="20" xr:uid="{00000000-0005-0000-0000-000013000000}"/>
    <cellStyle name="桁区切り 2" xfId="21" xr:uid="{00000000-0005-0000-0000-000014000000}"/>
    <cellStyle name="桁区切り 3" xfId="22" xr:uid="{00000000-0005-0000-0000-000015000000}"/>
    <cellStyle name="桁区切り 5" xfId="23" xr:uid="{00000000-0005-0000-0000-000016000000}"/>
    <cellStyle name="桁区切り 6" xfId="24" xr:uid="{00000000-0005-0000-0000-000017000000}"/>
    <cellStyle name="合計" xfId="25" xr:uid="{00000000-0005-0000-0000-000018000000}"/>
    <cellStyle name="標準" xfId="0" builtinId="0"/>
    <cellStyle name="標準 2" xfId="26" xr:uid="{00000000-0005-0000-0000-00001A000000}"/>
    <cellStyle name="標準 2 2" xfId="27" xr:uid="{00000000-0005-0000-0000-00001B000000}"/>
    <cellStyle name="標準 2 3" xfId="28" xr:uid="{00000000-0005-0000-0000-00001C000000}"/>
    <cellStyle name="標準 3" xfId="29" xr:uid="{00000000-0005-0000-0000-00001D000000}"/>
    <cellStyle name="標準 4" xfId="30" xr:uid="{00000000-0005-0000-0000-00001E000000}"/>
    <cellStyle name="普通" xfId="3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22860</xdr:rowOff>
    </xdr:from>
    <xdr:to>
      <xdr:col>1</xdr:col>
      <xdr:colOff>861060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41BE3C-1529-447D-AF7E-23CD390341DC}"/>
            </a:ext>
          </a:extLst>
        </xdr:cNvPr>
        <xdr:cNvSpPr txBox="1"/>
      </xdr:nvSpPr>
      <xdr:spPr>
        <a:xfrm>
          <a:off x="30480" y="22860"/>
          <a:ext cx="105156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/>
            <a:t>（様式３）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22860</xdr:rowOff>
    </xdr:from>
    <xdr:to>
      <xdr:col>2</xdr:col>
      <xdr:colOff>457200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2CC53A-A472-474A-A3E4-BE0290729968}"/>
            </a:ext>
          </a:extLst>
        </xdr:cNvPr>
        <xdr:cNvSpPr txBox="1"/>
      </xdr:nvSpPr>
      <xdr:spPr>
        <a:xfrm>
          <a:off x="30480" y="22860"/>
          <a:ext cx="2331720" cy="421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/>
            <a:t>（様式３）　</a:t>
          </a:r>
          <a:r>
            <a:rPr kumimoji="1" lang="ja-JP" altLang="en-US" sz="1800" b="1">
              <a:solidFill>
                <a:srgbClr val="FF0000"/>
              </a:solidFill>
            </a:rPr>
            <a:t>入力例</a:t>
          </a:r>
        </a:p>
      </xdr:txBody>
    </xdr:sp>
    <xdr:clientData/>
  </xdr:twoCellAnchor>
  <xdr:twoCellAnchor>
    <xdr:from>
      <xdr:col>9</xdr:col>
      <xdr:colOff>317499</xdr:colOff>
      <xdr:row>9</xdr:row>
      <xdr:rowOff>196850</xdr:rowOff>
    </xdr:from>
    <xdr:to>
      <xdr:col>14</xdr:col>
      <xdr:colOff>63500</xdr:colOff>
      <xdr:row>14</xdr:row>
      <xdr:rowOff>273050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673A4A4-5EE7-4A83-8A41-F4CD7FE9AB37}"/>
            </a:ext>
          </a:extLst>
        </xdr:cNvPr>
        <xdr:cNvSpPr/>
      </xdr:nvSpPr>
      <xdr:spPr>
        <a:xfrm>
          <a:off x="8953499" y="2673350"/>
          <a:ext cx="2921001" cy="15843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/>
            <a:t>積算内訳は掛け算で数式を入力してください。</a:t>
          </a:r>
          <a:endParaRPr kumimoji="1" lang="en-US" altLang="ja-JP" sz="2000" b="1"/>
        </a:p>
        <a:p>
          <a:pPr algn="l"/>
          <a:r>
            <a:rPr kumimoji="1" lang="ja-JP" altLang="en-US" sz="2000" b="1"/>
            <a:t>セル内の数式をご確認ください。</a:t>
          </a:r>
        </a:p>
      </xdr:txBody>
    </xdr:sp>
    <xdr:clientData/>
  </xdr:twoCellAnchor>
  <xdr:twoCellAnchor>
    <xdr:from>
      <xdr:col>6</xdr:col>
      <xdr:colOff>660400</xdr:colOff>
      <xdr:row>10</xdr:row>
      <xdr:rowOff>0</xdr:rowOff>
    </xdr:from>
    <xdr:to>
      <xdr:col>9</xdr:col>
      <xdr:colOff>381000</xdr:colOff>
      <xdr:row>10</xdr:row>
      <xdr:rowOff>152400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51308F8-0591-4DA2-8449-54421B7EA007}"/>
            </a:ext>
          </a:extLst>
        </xdr:cNvPr>
        <xdr:cNvCxnSpPr/>
      </xdr:nvCxnSpPr>
      <xdr:spPr>
        <a:xfrm flipV="1">
          <a:off x="8343900" y="2832100"/>
          <a:ext cx="148590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647700</xdr:colOff>
      <xdr:row>10</xdr:row>
      <xdr:rowOff>241300</xdr:rowOff>
    </xdr:from>
    <xdr:to>
      <xdr:col>9</xdr:col>
      <xdr:colOff>292100</xdr:colOff>
      <xdr:row>11</xdr:row>
      <xdr:rowOff>190500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762C01C-65E0-4FE1-BADA-E04A48930EF2}"/>
            </a:ext>
          </a:extLst>
        </xdr:cNvPr>
        <xdr:cNvCxnSpPr/>
      </xdr:nvCxnSpPr>
      <xdr:spPr>
        <a:xfrm flipV="1">
          <a:off x="8331200" y="3073400"/>
          <a:ext cx="1409700" cy="254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12</xdr:row>
      <xdr:rowOff>0</xdr:rowOff>
    </xdr:from>
    <xdr:to>
      <xdr:col>9</xdr:col>
      <xdr:colOff>317500</xdr:colOff>
      <xdr:row>13</xdr:row>
      <xdr:rowOff>165100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4DF881D-B917-4641-A5B5-EAD9B713DA43}"/>
            </a:ext>
          </a:extLst>
        </xdr:cNvPr>
        <xdr:cNvCxnSpPr/>
      </xdr:nvCxnSpPr>
      <xdr:spPr>
        <a:xfrm flipV="1">
          <a:off x="8356600" y="3441700"/>
          <a:ext cx="1409700" cy="469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622300</xdr:colOff>
      <xdr:row>12</xdr:row>
      <xdr:rowOff>50800</xdr:rowOff>
    </xdr:from>
    <xdr:to>
      <xdr:col>9</xdr:col>
      <xdr:colOff>342900</xdr:colOff>
      <xdr:row>14</xdr:row>
      <xdr:rowOff>152400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23FDC16-97A8-4892-BE8A-D38564DF1C1E}"/>
            </a:ext>
          </a:extLst>
        </xdr:cNvPr>
        <xdr:cNvCxnSpPr/>
      </xdr:nvCxnSpPr>
      <xdr:spPr>
        <a:xfrm flipV="1">
          <a:off x="8305800" y="3492500"/>
          <a:ext cx="1485900" cy="711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34</xdr:row>
      <xdr:rowOff>152400</xdr:rowOff>
    </xdr:from>
    <xdr:to>
      <xdr:col>14</xdr:col>
      <xdr:colOff>396875</xdr:colOff>
      <xdr:row>41</xdr:row>
      <xdr:rowOff>174625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DDF9DD5F-B5DA-4F57-8984-D8141398CD2B}"/>
            </a:ext>
          </a:extLst>
        </xdr:cNvPr>
        <xdr:cNvSpPr/>
      </xdr:nvSpPr>
      <xdr:spPr>
        <a:xfrm>
          <a:off x="8864600" y="10248900"/>
          <a:ext cx="3343275" cy="19748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この数式中の一般管理費率は、各団体での設定数値に適宜置き換えてください。この例では</a:t>
          </a:r>
          <a:r>
            <a:rPr kumimoji="1" lang="en-US" altLang="ja-JP" sz="2000" b="1">
              <a:solidFill>
                <a:srgbClr val="FF0000"/>
              </a:solidFill>
            </a:rPr>
            <a:t>10%</a:t>
          </a:r>
          <a:r>
            <a:rPr kumimoji="1" lang="ja-JP" altLang="en-US" sz="2000" b="1">
              <a:solidFill>
                <a:srgbClr val="FF0000"/>
              </a:solidFill>
            </a:rPr>
            <a:t>＝</a:t>
          </a:r>
          <a:r>
            <a:rPr kumimoji="1" lang="en-US" altLang="ja-JP" sz="2000" b="1">
              <a:solidFill>
                <a:srgbClr val="FF0000"/>
              </a:solidFill>
            </a:rPr>
            <a:t>0.1</a:t>
          </a:r>
          <a:r>
            <a:rPr kumimoji="1" lang="ja-JP" altLang="en-US" sz="2000" b="1">
              <a:solidFill>
                <a:srgbClr val="FF0000"/>
              </a:solidFill>
            </a:rPr>
            <a:t>としています。</a:t>
          </a:r>
        </a:p>
      </xdr:txBody>
    </xdr:sp>
    <xdr:clientData/>
  </xdr:twoCellAnchor>
  <xdr:twoCellAnchor>
    <xdr:from>
      <xdr:col>2</xdr:col>
      <xdr:colOff>1181100</xdr:colOff>
      <xdr:row>35</xdr:row>
      <xdr:rowOff>266700</xdr:rowOff>
    </xdr:from>
    <xdr:to>
      <xdr:col>9</xdr:col>
      <xdr:colOff>228600</xdr:colOff>
      <xdr:row>37</xdr:row>
      <xdr:rowOff>101600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69063C2-A0F1-4580-9D91-BC83FED46D91}"/>
            </a:ext>
          </a:extLst>
        </xdr:cNvPr>
        <xdr:cNvCxnSpPr/>
      </xdr:nvCxnSpPr>
      <xdr:spPr>
        <a:xfrm flipV="1">
          <a:off x="3086100" y="10795000"/>
          <a:ext cx="6591300" cy="406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190499</xdr:colOff>
      <xdr:row>3</xdr:row>
      <xdr:rowOff>228601</xdr:rowOff>
    </xdr:from>
    <xdr:to>
      <xdr:col>14</xdr:col>
      <xdr:colOff>558800</xdr:colOff>
      <xdr:row>7</xdr:row>
      <xdr:rowOff>111125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C07CEB55-DDE2-415E-BDD4-2CBFF8ACF58E}"/>
            </a:ext>
          </a:extLst>
        </xdr:cNvPr>
        <xdr:cNvSpPr/>
      </xdr:nvSpPr>
      <xdr:spPr>
        <a:xfrm>
          <a:off x="8826499" y="1054101"/>
          <a:ext cx="3543301" cy="91439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/>
            <a:t>入力は黄色のセルのみです。</a:t>
          </a:r>
          <a:endParaRPr kumimoji="1" lang="en-US" altLang="ja-JP" sz="2000" b="1"/>
        </a:p>
        <a:p>
          <a:pPr algn="l"/>
          <a:r>
            <a:rPr kumimoji="1" lang="ja-JP" altLang="en-US" sz="2000" b="1"/>
            <a:t>それ以外は自動計算されます。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showGridLines="0" tabSelected="1" view="pageBreakPreview" zoomScale="75" zoomScaleNormal="75" zoomScaleSheetLayoutView="75" workbookViewId="0">
      <selection activeCell="C9" sqref="C9"/>
    </sheetView>
  </sheetViews>
  <sheetFormatPr defaultColWidth="9" defaultRowHeight="12"/>
  <cols>
    <col min="1" max="1" width="3.26953125" style="12" bestFit="1" customWidth="1"/>
    <col min="2" max="2" width="21.6328125" style="12" customWidth="1"/>
    <col min="3" max="3" width="15.7265625" style="13" customWidth="1"/>
    <col min="4" max="4" width="45.6328125" style="1" customWidth="1"/>
    <col min="5" max="5" width="10.90625" style="13" customWidth="1"/>
    <col min="6" max="6" width="3.453125" style="14" bestFit="1" customWidth="1"/>
    <col min="7" max="7" width="8.90625" style="13" customWidth="1"/>
    <col min="8" max="8" width="2.453125" style="13" bestFit="1" customWidth="1"/>
    <col min="9" max="9" width="11.90625" style="13" customWidth="1"/>
    <col min="10" max="16384" width="9" style="1"/>
  </cols>
  <sheetData>
    <row r="1" spans="1:10" ht="25.9" customHeight="1">
      <c r="B1" s="121" t="s">
        <v>64</v>
      </c>
      <c r="C1" s="121"/>
      <c r="D1" s="121"/>
      <c r="E1" s="121"/>
      <c r="F1" s="121"/>
      <c r="G1" s="121"/>
      <c r="H1" s="121"/>
      <c r="I1" s="121"/>
    </row>
    <row r="2" spans="1:10" ht="16.5">
      <c r="B2" s="124" t="s">
        <v>41</v>
      </c>
      <c r="C2" s="124"/>
      <c r="D2" s="124"/>
      <c r="E2" s="124"/>
      <c r="F2" s="124"/>
      <c r="G2" s="124"/>
      <c r="H2" s="124"/>
      <c r="I2" s="124"/>
    </row>
    <row r="3" spans="1:10" ht="23.25" customHeight="1">
      <c r="A3" s="111" t="s">
        <v>40</v>
      </c>
      <c r="B3" s="111"/>
      <c r="C3" s="111"/>
      <c r="D3" s="111"/>
      <c r="E3" s="111"/>
      <c r="F3" s="111"/>
      <c r="G3" s="111"/>
      <c r="H3" s="111"/>
      <c r="I3" s="111"/>
    </row>
    <row r="4" spans="1:10" ht="22.9" customHeight="1">
      <c r="A4" s="139" t="s">
        <v>32</v>
      </c>
      <c r="B4" s="140"/>
      <c r="C4" s="140"/>
      <c r="D4" s="141"/>
      <c r="E4" s="112"/>
      <c r="F4" s="113"/>
      <c r="G4" s="113"/>
      <c r="H4" s="113"/>
      <c r="I4" s="114"/>
    </row>
    <row r="5" spans="1:10" ht="22.9" customHeight="1">
      <c r="A5" s="142" t="s">
        <v>19</v>
      </c>
      <c r="B5" s="142"/>
      <c r="C5" s="132"/>
      <c r="D5" s="133"/>
      <c r="E5" s="134"/>
      <c r="F5" s="134"/>
      <c r="G5" s="134"/>
      <c r="H5" s="134"/>
      <c r="I5" s="135"/>
    </row>
    <row r="6" spans="1:10" ht="22.9" customHeight="1">
      <c r="A6" s="142" t="s">
        <v>18</v>
      </c>
      <c r="B6" s="142"/>
      <c r="C6" s="138"/>
      <c r="D6" s="134"/>
      <c r="E6" s="134"/>
      <c r="F6" s="134"/>
      <c r="G6" s="134"/>
      <c r="H6" s="134"/>
      <c r="I6" s="135"/>
    </row>
    <row r="7" spans="1:10" ht="14">
      <c r="B7" s="2"/>
      <c r="C7" s="2"/>
      <c r="D7" s="45"/>
      <c r="E7" s="2"/>
      <c r="F7" s="2"/>
      <c r="G7" s="2"/>
      <c r="H7" s="125" t="s">
        <v>7</v>
      </c>
      <c r="I7" s="125"/>
      <c r="J7" s="3"/>
    </row>
    <row r="8" spans="1:10" ht="21" customHeight="1">
      <c r="A8" s="136" t="s">
        <v>15</v>
      </c>
      <c r="B8" s="137"/>
      <c r="C8" s="42">
        <f>C43</f>
        <v>0</v>
      </c>
      <c r="D8" s="43" t="s">
        <v>29</v>
      </c>
      <c r="E8" s="40"/>
      <c r="F8" s="40"/>
      <c r="G8" s="40"/>
      <c r="H8" s="40"/>
      <c r="I8" s="41"/>
      <c r="J8" s="3"/>
    </row>
    <row r="9" spans="1:10" ht="28">
      <c r="A9" s="126" t="s">
        <v>12</v>
      </c>
      <c r="B9" s="128"/>
      <c r="C9" s="51" t="s">
        <v>25</v>
      </c>
      <c r="D9" s="126" t="s">
        <v>14</v>
      </c>
      <c r="E9" s="127"/>
      <c r="F9" s="127"/>
      <c r="G9" s="127"/>
      <c r="H9" s="127"/>
      <c r="I9" s="128"/>
    </row>
    <row r="10" spans="1:10" ht="24" customHeight="1">
      <c r="A10" s="52" t="s">
        <v>21</v>
      </c>
      <c r="B10" s="52" t="s">
        <v>13</v>
      </c>
      <c r="C10" s="130">
        <f>SUM(I10:I14)</f>
        <v>0</v>
      </c>
      <c r="D10" s="35"/>
      <c r="E10" s="36"/>
      <c r="F10" s="37" t="s">
        <v>2</v>
      </c>
      <c r="G10" s="38"/>
      <c r="H10" s="37" t="s">
        <v>1</v>
      </c>
      <c r="I10" s="39">
        <f t="shared" ref="I10" si="0">E10*G10</f>
        <v>0</v>
      </c>
    </row>
    <row r="11" spans="1:10" ht="24" customHeight="1">
      <c r="A11" s="53"/>
      <c r="B11" s="54"/>
      <c r="C11" s="131"/>
      <c r="D11" s="35"/>
      <c r="E11" s="36"/>
      <c r="F11" s="37" t="s">
        <v>2</v>
      </c>
      <c r="G11" s="38"/>
      <c r="H11" s="37" t="s">
        <v>1</v>
      </c>
      <c r="I11" s="39">
        <f t="shared" ref="I11:I14" si="1">E11*G11</f>
        <v>0</v>
      </c>
    </row>
    <row r="12" spans="1:10" ht="24" customHeight="1">
      <c r="A12" s="53"/>
      <c r="B12" s="54"/>
      <c r="C12" s="131"/>
      <c r="D12" s="35"/>
      <c r="E12" s="36"/>
      <c r="F12" s="37" t="s">
        <v>2</v>
      </c>
      <c r="G12" s="38"/>
      <c r="H12" s="37" t="s">
        <v>1</v>
      </c>
      <c r="I12" s="39">
        <f t="shared" ref="I12" si="2">E12*G12</f>
        <v>0</v>
      </c>
    </row>
    <row r="13" spans="1:10" ht="24" customHeight="1">
      <c r="A13" s="53"/>
      <c r="B13" s="54"/>
      <c r="C13" s="131"/>
      <c r="D13" s="35"/>
      <c r="E13" s="36"/>
      <c r="F13" s="37" t="s">
        <v>2</v>
      </c>
      <c r="G13" s="38"/>
      <c r="H13" s="37" t="s">
        <v>1</v>
      </c>
      <c r="I13" s="39">
        <f t="shared" ref="I13" si="3">E13*G13</f>
        <v>0</v>
      </c>
    </row>
    <row r="14" spans="1:10" ht="24" customHeight="1">
      <c r="A14" s="53"/>
      <c r="B14" s="54"/>
      <c r="C14" s="131"/>
      <c r="D14" s="35"/>
      <c r="E14" s="36"/>
      <c r="F14" s="37" t="s">
        <v>2</v>
      </c>
      <c r="G14" s="38"/>
      <c r="H14" s="37" t="s">
        <v>1</v>
      </c>
      <c r="I14" s="39">
        <f t="shared" si="1"/>
        <v>0</v>
      </c>
    </row>
    <row r="15" spans="1:10" ht="24" customHeight="1">
      <c r="A15" s="52" t="s">
        <v>22</v>
      </c>
      <c r="B15" s="46" t="s">
        <v>38</v>
      </c>
      <c r="C15" s="89">
        <f>SUM(C16,C19,C22,C29,C31,C32,C35,C37)</f>
        <v>0</v>
      </c>
      <c r="D15" s="118"/>
      <c r="E15" s="119"/>
      <c r="F15" s="119"/>
      <c r="G15" s="119"/>
      <c r="H15" s="119"/>
      <c r="I15" s="120"/>
    </row>
    <row r="16" spans="1:10" ht="24" customHeight="1">
      <c r="A16" s="53"/>
      <c r="B16" s="55" t="s">
        <v>37</v>
      </c>
      <c r="C16" s="105">
        <f>SUM(I16:I18)</f>
        <v>0</v>
      </c>
      <c r="D16" s="34"/>
      <c r="E16" s="47"/>
      <c r="F16" s="48" t="s">
        <v>2</v>
      </c>
      <c r="G16" s="49"/>
      <c r="H16" s="48" t="s">
        <v>8</v>
      </c>
      <c r="I16" s="50">
        <f t="shared" ref="I16:I19" si="4">E16*G16</f>
        <v>0</v>
      </c>
    </row>
    <row r="17" spans="1:9" ht="24" customHeight="1">
      <c r="A17" s="53"/>
      <c r="B17" s="55"/>
      <c r="C17" s="106"/>
      <c r="D17" s="34"/>
      <c r="E17" s="8"/>
      <c r="F17" s="9" t="s">
        <v>2</v>
      </c>
      <c r="G17" s="20"/>
      <c r="H17" s="9" t="s">
        <v>1</v>
      </c>
      <c r="I17" s="10">
        <f t="shared" ref="I17:I18" si="5">E17*G17</f>
        <v>0</v>
      </c>
    </row>
    <row r="18" spans="1:9" ht="24" customHeight="1">
      <c r="A18" s="53"/>
      <c r="B18" s="56"/>
      <c r="C18" s="107"/>
      <c r="D18" s="34"/>
      <c r="E18" s="8"/>
      <c r="F18" s="9" t="s">
        <v>2</v>
      </c>
      <c r="G18" s="20"/>
      <c r="H18" s="9" t="s">
        <v>1</v>
      </c>
      <c r="I18" s="10">
        <f t="shared" si="5"/>
        <v>0</v>
      </c>
    </row>
    <row r="19" spans="1:9" ht="24" customHeight="1">
      <c r="A19" s="53"/>
      <c r="B19" s="55" t="s">
        <v>34</v>
      </c>
      <c r="C19" s="108">
        <f>SUM(I19:I21)</f>
        <v>0</v>
      </c>
      <c r="D19" s="34"/>
      <c r="E19" s="8"/>
      <c r="F19" s="9" t="s">
        <v>2</v>
      </c>
      <c r="G19" s="20"/>
      <c r="H19" s="9" t="s">
        <v>8</v>
      </c>
      <c r="I19" s="10">
        <f t="shared" si="4"/>
        <v>0</v>
      </c>
    </row>
    <row r="20" spans="1:9" ht="24" customHeight="1">
      <c r="A20" s="53"/>
      <c r="B20" s="55"/>
      <c r="C20" s="106"/>
      <c r="D20" s="7"/>
      <c r="E20" s="8"/>
      <c r="F20" s="9" t="s">
        <v>2</v>
      </c>
      <c r="G20" s="20"/>
      <c r="H20" s="9" t="s">
        <v>8</v>
      </c>
      <c r="I20" s="10">
        <f t="shared" ref="I20:I21" si="6">E20*G20</f>
        <v>0</v>
      </c>
    </row>
    <row r="21" spans="1:9" ht="24" customHeight="1">
      <c r="A21" s="53"/>
      <c r="B21" s="56"/>
      <c r="C21" s="107"/>
      <c r="D21" s="7"/>
      <c r="E21" s="8"/>
      <c r="F21" s="9" t="s">
        <v>2</v>
      </c>
      <c r="G21" s="20"/>
      <c r="H21" s="9" t="s">
        <v>8</v>
      </c>
      <c r="I21" s="10">
        <f t="shared" si="6"/>
        <v>0</v>
      </c>
    </row>
    <row r="22" spans="1:9" ht="24" customHeight="1">
      <c r="A22" s="53"/>
      <c r="B22" s="57" t="s">
        <v>3</v>
      </c>
      <c r="C22" s="122">
        <f>SUM(I22:I28)</f>
        <v>0</v>
      </c>
      <c r="D22" s="32"/>
      <c r="E22" s="5"/>
      <c r="F22" s="6" t="s">
        <v>0</v>
      </c>
      <c r="G22" s="26"/>
      <c r="H22" s="6" t="s">
        <v>1</v>
      </c>
      <c r="I22" s="4">
        <f>E22*G22</f>
        <v>0</v>
      </c>
    </row>
    <row r="23" spans="1:9" ht="24" customHeight="1">
      <c r="A23" s="53"/>
      <c r="B23" s="58"/>
      <c r="C23" s="129"/>
      <c r="D23" s="44"/>
      <c r="E23" s="8"/>
      <c r="F23" s="9" t="s">
        <v>0</v>
      </c>
      <c r="G23" s="22"/>
      <c r="H23" s="9" t="s">
        <v>1</v>
      </c>
      <c r="I23" s="10">
        <f>E23*G23</f>
        <v>0</v>
      </c>
    </row>
    <row r="24" spans="1:9" ht="24" customHeight="1">
      <c r="A24" s="53"/>
      <c r="B24" s="58"/>
      <c r="C24" s="129"/>
      <c r="D24" s="44"/>
      <c r="E24" s="8"/>
      <c r="F24" s="9" t="s">
        <v>0</v>
      </c>
      <c r="G24" s="22"/>
      <c r="H24" s="9" t="s">
        <v>1</v>
      </c>
      <c r="I24" s="10">
        <f t="shared" ref="I24:I27" si="7">E24*G24</f>
        <v>0</v>
      </c>
    </row>
    <row r="25" spans="1:9" ht="24" customHeight="1">
      <c r="A25" s="53"/>
      <c r="B25" s="58"/>
      <c r="C25" s="129"/>
      <c r="D25" s="25"/>
      <c r="E25" s="8"/>
      <c r="F25" s="9" t="s">
        <v>0</v>
      </c>
      <c r="G25" s="22"/>
      <c r="H25" s="9" t="s">
        <v>1</v>
      </c>
      <c r="I25" s="10">
        <f t="shared" si="7"/>
        <v>0</v>
      </c>
    </row>
    <row r="26" spans="1:9" ht="24" customHeight="1">
      <c r="A26" s="53"/>
      <c r="B26" s="58"/>
      <c r="C26" s="129"/>
      <c r="D26" s="25"/>
      <c r="E26" s="8"/>
      <c r="F26" s="9" t="s">
        <v>0</v>
      </c>
      <c r="G26" s="22"/>
      <c r="H26" s="9" t="s">
        <v>1</v>
      </c>
      <c r="I26" s="10">
        <f t="shared" si="7"/>
        <v>0</v>
      </c>
    </row>
    <row r="27" spans="1:9" ht="24" customHeight="1">
      <c r="A27" s="53"/>
      <c r="B27" s="58"/>
      <c r="C27" s="129"/>
      <c r="D27" s="25"/>
      <c r="E27" s="8"/>
      <c r="F27" s="9" t="s">
        <v>0</v>
      </c>
      <c r="G27" s="22"/>
      <c r="H27" s="9" t="s">
        <v>1</v>
      </c>
      <c r="I27" s="10">
        <f t="shared" si="7"/>
        <v>0</v>
      </c>
    </row>
    <row r="28" spans="1:9" ht="24" customHeight="1">
      <c r="A28" s="53"/>
      <c r="B28" s="59"/>
      <c r="C28" s="123"/>
      <c r="D28" s="25"/>
      <c r="E28" s="8"/>
      <c r="F28" s="9" t="s">
        <v>0</v>
      </c>
      <c r="G28" s="22"/>
      <c r="H28" s="9" t="s">
        <v>1</v>
      </c>
      <c r="I28" s="10">
        <f t="shared" ref="I28" si="8">E28*G28</f>
        <v>0</v>
      </c>
    </row>
    <row r="29" spans="1:9" ht="24" customHeight="1">
      <c r="A29" s="53"/>
      <c r="B29" s="115" t="s">
        <v>4</v>
      </c>
      <c r="C29" s="108">
        <f>SUM(I29:I30)</f>
        <v>0</v>
      </c>
      <c r="D29" s="21"/>
      <c r="E29" s="8"/>
      <c r="F29" s="9" t="s">
        <v>2</v>
      </c>
      <c r="G29" s="20"/>
      <c r="H29" s="9" t="s">
        <v>1</v>
      </c>
      <c r="I29" s="10">
        <f t="shared" ref="I29:I30" si="9">E29*G29</f>
        <v>0</v>
      </c>
    </row>
    <row r="30" spans="1:9" ht="24" customHeight="1">
      <c r="A30" s="53"/>
      <c r="B30" s="116"/>
      <c r="C30" s="106"/>
      <c r="D30" s="21"/>
      <c r="E30" s="8"/>
      <c r="F30" s="9" t="s">
        <v>2</v>
      </c>
      <c r="G30" s="20"/>
      <c r="H30" s="9" t="s">
        <v>1</v>
      </c>
      <c r="I30" s="10">
        <f t="shared" si="9"/>
        <v>0</v>
      </c>
    </row>
    <row r="31" spans="1:9" ht="24" customHeight="1">
      <c r="A31" s="53"/>
      <c r="B31" s="60" t="s">
        <v>5</v>
      </c>
      <c r="C31" s="90">
        <f>SUM(I31:I31)</f>
        <v>0</v>
      </c>
      <c r="D31" s="7"/>
      <c r="E31" s="8"/>
      <c r="F31" s="9" t="s">
        <v>2</v>
      </c>
      <c r="G31" s="20"/>
      <c r="H31" s="9" t="s">
        <v>1</v>
      </c>
      <c r="I31" s="10">
        <f>E31*G31</f>
        <v>0</v>
      </c>
    </row>
    <row r="32" spans="1:9" ht="24" customHeight="1">
      <c r="A32" s="53"/>
      <c r="B32" s="115" t="s">
        <v>6</v>
      </c>
      <c r="C32" s="108">
        <f>SUM(I32:I34)</f>
        <v>0</v>
      </c>
      <c r="D32" s="33"/>
      <c r="E32" s="8"/>
      <c r="F32" s="9" t="s">
        <v>0</v>
      </c>
      <c r="G32" s="20"/>
      <c r="H32" s="9" t="s">
        <v>1</v>
      </c>
      <c r="I32" s="10">
        <f t="shared" ref="I32:I36" si="10">E32*G32</f>
        <v>0</v>
      </c>
    </row>
    <row r="33" spans="1:9" ht="24" customHeight="1">
      <c r="A33" s="53"/>
      <c r="B33" s="116"/>
      <c r="C33" s="106"/>
      <c r="D33" s="33"/>
      <c r="E33" s="8"/>
      <c r="F33" s="9" t="s">
        <v>0</v>
      </c>
      <c r="G33" s="20"/>
      <c r="H33" s="9" t="s">
        <v>1</v>
      </c>
      <c r="I33" s="10">
        <f t="shared" ref="I33:I34" si="11">E33*G33</f>
        <v>0</v>
      </c>
    </row>
    <row r="34" spans="1:9" ht="24" customHeight="1">
      <c r="A34" s="53"/>
      <c r="B34" s="117"/>
      <c r="C34" s="107"/>
      <c r="D34" s="33"/>
      <c r="E34" s="8"/>
      <c r="F34" s="9" t="s">
        <v>0</v>
      </c>
      <c r="G34" s="20"/>
      <c r="H34" s="9" t="s">
        <v>1</v>
      </c>
      <c r="I34" s="10">
        <f t="shared" si="11"/>
        <v>0</v>
      </c>
    </row>
    <row r="35" spans="1:9" ht="24" customHeight="1">
      <c r="A35" s="53"/>
      <c r="B35" s="60" t="s">
        <v>16</v>
      </c>
      <c r="C35" s="122">
        <f>SUM(I35:I36)</f>
        <v>0</v>
      </c>
      <c r="D35" s="33"/>
      <c r="E35" s="8"/>
      <c r="F35" s="9" t="s">
        <v>0</v>
      </c>
      <c r="G35" s="20"/>
      <c r="H35" s="9" t="s">
        <v>1</v>
      </c>
      <c r="I35" s="10">
        <f t="shared" si="10"/>
        <v>0</v>
      </c>
    </row>
    <row r="36" spans="1:9" ht="24" customHeight="1">
      <c r="A36" s="53"/>
      <c r="B36" s="61"/>
      <c r="C36" s="123"/>
      <c r="D36" s="33"/>
      <c r="E36" s="8"/>
      <c r="F36" s="9" t="s">
        <v>0</v>
      </c>
      <c r="G36" s="20"/>
      <c r="H36" s="9" t="s">
        <v>1</v>
      </c>
      <c r="I36" s="10">
        <f t="shared" si="10"/>
        <v>0</v>
      </c>
    </row>
    <row r="37" spans="1:9" ht="24" customHeight="1">
      <c r="A37" s="53"/>
      <c r="B37" s="150" t="s">
        <v>11</v>
      </c>
      <c r="C37" s="152">
        <f>SUM(I37:I38)</f>
        <v>0</v>
      </c>
      <c r="D37" s="23"/>
      <c r="E37" s="8"/>
      <c r="F37" s="9" t="s">
        <v>9</v>
      </c>
      <c r="G37" s="24"/>
      <c r="H37" s="9" t="s">
        <v>10</v>
      </c>
      <c r="I37" s="10">
        <f>E37*G37</f>
        <v>0</v>
      </c>
    </row>
    <row r="38" spans="1:9" ht="24" customHeight="1">
      <c r="A38" s="53"/>
      <c r="B38" s="151"/>
      <c r="C38" s="153"/>
      <c r="D38" s="27"/>
      <c r="E38" s="28"/>
      <c r="F38" s="29" t="s">
        <v>9</v>
      </c>
      <c r="G38" s="30"/>
      <c r="H38" s="29" t="s">
        <v>10</v>
      </c>
      <c r="I38" s="31">
        <f>E38*G38</f>
        <v>0</v>
      </c>
    </row>
    <row r="39" spans="1:9" ht="21.65" customHeight="1">
      <c r="A39" s="52" t="s">
        <v>23</v>
      </c>
      <c r="B39" s="46" t="s">
        <v>35</v>
      </c>
      <c r="C39" s="91">
        <v>0</v>
      </c>
      <c r="D39" s="63" t="s">
        <v>31</v>
      </c>
      <c r="E39" s="64"/>
      <c r="F39" s="64"/>
      <c r="G39" s="64"/>
      <c r="H39" s="64"/>
      <c r="I39" s="65"/>
    </row>
    <row r="40" spans="1:9" ht="21.65" customHeight="1">
      <c r="A40" s="62" t="s">
        <v>24</v>
      </c>
      <c r="B40" s="46" t="s">
        <v>17</v>
      </c>
      <c r="C40" s="92">
        <f>ROUNDDOWN((C10+C15)*0.1,0)</f>
        <v>0</v>
      </c>
      <c r="D40" s="147" t="s">
        <v>27</v>
      </c>
      <c r="E40" s="148"/>
      <c r="F40" s="148"/>
      <c r="G40" s="148"/>
      <c r="H40" s="148"/>
      <c r="I40" s="149"/>
    </row>
    <row r="41" spans="1:9" ht="21.65" customHeight="1">
      <c r="A41" s="136" t="s">
        <v>30</v>
      </c>
      <c r="B41" s="137"/>
      <c r="C41" s="92">
        <f>SUM(C10,C15,C39,C40)</f>
        <v>0</v>
      </c>
      <c r="D41" s="63"/>
      <c r="E41" s="64"/>
      <c r="F41" s="64"/>
      <c r="G41" s="64"/>
      <c r="H41" s="64"/>
      <c r="I41" s="66"/>
    </row>
    <row r="42" spans="1:9" ht="21.65" customHeight="1">
      <c r="A42" s="158" t="s">
        <v>20</v>
      </c>
      <c r="B42" s="159"/>
      <c r="C42" s="92">
        <f>ROUNDDOWN((C41)*0.1,0)</f>
        <v>0</v>
      </c>
      <c r="D42" s="144" t="s">
        <v>36</v>
      </c>
      <c r="E42" s="145"/>
      <c r="F42" s="145"/>
      <c r="G42" s="145"/>
      <c r="H42" s="145"/>
      <c r="I42" s="146"/>
    </row>
    <row r="43" spans="1:9" ht="21.65" customHeight="1">
      <c r="A43" s="136" t="s">
        <v>26</v>
      </c>
      <c r="B43" s="137"/>
      <c r="C43" s="92">
        <f>C41+C42</f>
        <v>0</v>
      </c>
      <c r="D43" s="154"/>
      <c r="E43" s="155"/>
      <c r="F43" s="155"/>
      <c r="G43" s="155"/>
      <c r="H43" s="155"/>
      <c r="I43" s="156"/>
    </row>
    <row r="44" spans="1:9" ht="18" customHeight="1">
      <c r="A44" s="109" t="s">
        <v>28</v>
      </c>
      <c r="B44" s="109"/>
      <c r="C44" s="109"/>
      <c r="D44" s="109"/>
      <c r="E44" s="109"/>
      <c r="F44" s="109"/>
      <c r="G44" s="109"/>
      <c r="H44" s="109"/>
      <c r="I44" s="109"/>
    </row>
    <row r="45" spans="1:9" ht="18" customHeight="1">
      <c r="A45" s="110" t="s">
        <v>33</v>
      </c>
      <c r="B45" s="110"/>
      <c r="C45" s="110"/>
      <c r="D45" s="110"/>
      <c r="E45" s="110"/>
      <c r="F45" s="110"/>
      <c r="G45" s="110"/>
      <c r="H45" s="110"/>
      <c r="I45" s="110"/>
    </row>
    <row r="46" spans="1:9" ht="13">
      <c r="B46" s="143"/>
      <c r="C46" s="157"/>
      <c r="D46" s="157"/>
      <c r="E46" s="157"/>
      <c r="F46" s="157"/>
      <c r="G46" s="157"/>
      <c r="H46" s="157"/>
      <c r="I46" s="157"/>
    </row>
    <row r="47" spans="1:9">
      <c r="B47" s="11"/>
      <c r="G47" s="14"/>
      <c r="H47" s="14"/>
    </row>
    <row r="48" spans="1:9">
      <c r="B48" s="11"/>
      <c r="E48" s="15"/>
      <c r="F48" s="13"/>
    </row>
    <row r="49" spans="2:9">
      <c r="B49" s="11"/>
      <c r="E49" s="15"/>
      <c r="F49" s="13"/>
    </row>
    <row r="50" spans="2:9">
      <c r="B50" s="11"/>
      <c r="E50" s="15"/>
      <c r="F50" s="13"/>
    </row>
    <row r="51" spans="2:9">
      <c r="B51" s="11"/>
      <c r="E51" s="15"/>
      <c r="F51" s="13"/>
    </row>
    <row r="52" spans="2:9">
      <c r="B52" s="11"/>
      <c r="E52" s="15"/>
      <c r="F52" s="13"/>
    </row>
    <row r="53" spans="2:9">
      <c r="B53" s="11"/>
      <c r="E53" s="15"/>
      <c r="F53" s="13"/>
    </row>
    <row r="54" spans="2:9" ht="24" customHeight="1">
      <c r="B54" s="11"/>
      <c r="C54" s="16"/>
      <c r="D54" s="17"/>
      <c r="E54" s="18"/>
      <c r="F54" s="13"/>
    </row>
    <row r="55" spans="2:9">
      <c r="B55" s="11"/>
      <c r="E55" s="15"/>
      <c r="I55" s="19"/>
    </row>
    <row r="56" spans="2:9">
      <c r="B56" s="143"/>
      <c r="C56" s="143"/>
      <c r="D56" s="143"/>
      <c r="E56" s="143"/>
      <c r="F56" s="143"/>
      <c r="G56" s="143"/>
      <c r="H56" s="143"/>
      <c r="I56" s="143"/>
    </row>
    <row r="57" spans="2:9">
      <c r="B57" s="11"/>
    </row>
    <row r="58" spans="2:9">
      <c r="B58" s="11"/>
    </row>
    <row r="59" spans="2:9">
      <c r="B59" s="11"/>
    </row>
    <row r="60" spans="2:9">
      <c r="B60" s="11"/>
      <c r="E60" s="14"/>
      <c r="F60" s="13"/>
    </row>
    <row r="61" spans="2:9">
      <c r="B61" s="11"/>
      <c r="E61" s="14"/>
      <c r="F61" s="13"/>
    </row>
    <row r="62" spans="2:9">
      <c r="B62" s="11"/>
    </row>
    <row r="63" spans="2:9">
      <c r="B63" s="11"/>
    </row>
    <row r="64" spans="2:9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</sheetData>
  <mergeCells count="36">
    <mergeCell ref="B56:I56"/>
    <mergeCell ref="D42:I42"/>
    <mergeCell ref="D40:I40"/>
    <mergeCell ref="B37:B38"/>
    <mergeCell ref="C37:C38"/>
    <mergeCell ref="D43:I43"/>
    <mergeCell ref="B46:I46"/>
    <mergeCell ref="A42:B42"/>
    <mergeCell ref="A43:B43"/>
    <mergeCell ref="A41:B41"/>
    <mergeCell ref="B1:I1"/>
    <mergeCell ref="C35:C36"/>
    <mergeCell ref="B2:I2"/>
    <mergeCell ref="H7:I7"/>
    <mergeCell ref="D9:I9"/>
    <mergeCell ref="B29:B30"/>
    <mergeCell ref="C29:C30"/>
    <mergeCell ref="C22:C28"/>
    <mergeCell ref="C10:C14"/>
    <mergeCell ref="C5:I5"/>
    <mergeCell ref="A9:B9"/>
    <mergeCell ref="A8:B8"/>
    <mergeCell ref="C6:I6"/>
    <mergeCell ref="A4:D4"/>
    <mergeCell ref="A5:B5"/>
    <mergeCell ref="A6:B6"/>
    <mergeCell ref="C16:C18"/>
    <mergeCell ref="C19:C21"/>
    <mergeCell ref="A44:I44"/>
    <mergeCell ref="A45:I45"/>
    <mergeCell ref="A3:C3"/>
    <mergeCell ref="D3:I3"/>
    <mergeCell ref="E4:I4"/>
    <mergeCell ref="B32:B34"/>
    <mergeCell ref="C32:C34"/>
    <mergeCell ref="D15:I15"/>
  </mergeCells>
  <phoneticPr fontId="1"/>
  <pageMargins left="0.55118110236220474" right="0.55118110236220474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7"/>
  <sheetViews>
    <sheetView showGridLines="0" view="pageBreakPreview" topLeftCell="A4" zoomScale="60" zoomScaleNormal="75" workbookViewId="0">
      <selection activeCell="S39" sqref="S39"/>
    </sheetView>
  </sheetViews>
  <sheetFormatPr defaultColWidth="9" defaultRowHeight="12"/>
  <cols>
    <col min="1" max="1" width="3.26953125" style="12" bestFit="1" customWidth="1"/>
    <col min="2" max="2" width="21.6328125" style="12" customWidth="1"/>
    <col min="3" max="3" width="15.7265625" style="13" customWidth="1"/>
    <col min="4" max="4" width="45.6328125" style="1" customWidth="1"/>
    <col min="5" max="5" width="10.90625" style="13" customWidth="1"/>
    <col min="6" max="6" width="3.453125" style="14" bestFit="1" customWidth="1"/>
    <col min="7" max="7" width="8.90625" style="13" customWidth="1"/>
    <col min="8" max="8" width="2.453125" style="13" bestFit="1" customWidth="1"/>
    <col min="9" max="9" width="11.90625" style="13" customWidth="1"/>
    <col min="10" max="16384" width="9" style="1"/>
  </cols>
  <sheetData>
    <row r="1" spans="1:10" ht="25.9" customHeight="1">
      <c r="B1" s="121" t="s">
        <v>64</v>
      </c>
      <c r="C1" s="121"/>
      <c r="D1" s="121"/>
      <c r="E1" s="121"/>
      <c r="F1" s="121"/>
      <c r="G1" s="121"/>
      <c r="H1" s="121"/>
      <c r="I1" s="121"/>
    </row>
    <row r="2" spans="1:10" ht="16.5">
      <c r="B2" s="124" t="s">
        <v>39</v>
      </c>
      <c r="C2" s="124"/>
      <c r="D2" s="124"/>
      <c r="E2" s="124"/>
      <c r="F2" s="124"/>
      <c r="G2" s="124"/>
      <c r="H2" s="124"/>
      <c r="I2" s="124"/>
    </row>
    <row r="3" spans="1:10" ht="23.25" customHeight="1">
      <c r="A3" s="111" t="s">
        <v>40</v>
      </c>
      <c r="B3" s="111"/>
      <c r="C3" s="111"/>
      <c r="D3" s="163" t="s">
        <v>43</v>
      </c>
      <c r="E3" s="163"/>
      <c r="F3" s="163"/>
      <c r="G3" s="163"/>
      <c r="H3" s="163"/>
      <c r="I3" s="163"/>
    </row>
    <row r="4" spans="1:10" ht="22.9" customHeight="1">
      <c r="A4" s="139" t="s">
        <v>32</v>
      </c>
      <c r="B4" s="140"/>
      <c r="C4" s="140"/>
      <c r="D4" s="141"/>
      <c r="E4" s="164" t="s">
        <v>44</v>
      </c>
      <c r="F4" s="165"/>
      <c r="G4" s="165"/>
      <c r="H4" s="165"/>
      <c r="I4" s="166"/>
    </row>
    <row r="5" spans="1:10" ht="22.9" customHeight="1">
      <c r="A5" s="142" t="s">
        <v>19</v>
      </c>
      <c r="B5" s="142"/>
      <c r="C5" s="167" t="s">
        <v>45</v>
      </c>
      <c r="D5" s="168"/>
      <c r="E5" s="169"/>
      <c r="F5" s="169"/>
      <c r="G5" s="169"/>
      <c r="H5" s="169"/>
      <c r="I5" s="170"/>
    </row>
    <row r="6" spans="1:10" ht="22.9" customHeight="1">
      <c r="A6" s="142" t="s">
        <v>42</v>
      </c>
      <c r="B6" s="142"/>
      <c r="C6" s="138" t="s">
        <v>46</v>
      </c>
      <c r="D6" s="134"/>
      <c r="E6" s="134"/>
      <c r="F6" s="134"/>
      <c r="G6" s="134"/>
      <c r="H6" s="134"/>
      <c r="I6" s="135"/>
    </row>
    <row r="7" spans="1:10" ht="14">
      <c r="B7" s="2"/>
      <c r="C7" s="2"/>
      <c r="D7" s="45"/>
      <c r="E7" s="2"/>
      <c r="F7" s="2"/>
      <c r="G7" s="2"/>
      <c r="H7" s="125" t="s">
        <v>7</v>
      </c>
      <c r="I7" s="125"/>
      <c r="J7" s="3"/>
    </row>
    <row r="8" spans="1:10" ht="21" customHeight="1">
      <c r="A8" s="136" t="s">
        <v>15</v>
      </c>
      <c r="B8" s="137"/>
      <c r="C8" s="42">
        <f>C41</f>
        <v>4977710</v>
      </c>
      <c r="D8" s="43" t="s">
        <v>29</v>
      </c>
      <c r="E8" s="40"/>
      <c r="F8" s="40"/>
      <c r="G8" s="40"/>
      <c r="H8" s="40"/>
      <c r="I8" s="41"/>
      <c r="J8" s="3"/>
    </row>
    <row r="9" spans="1:10" ht="28">
      <c r="A9" s="126" t="s">
        <v>12</v>
      </c>
      <c r="B9" s="128"/>
      <c r="C9" s="51" t="s">
        <v>25</v>
      </c>
      <c r="D9" s="126" t="s">
        <v>14</v>
      </c>
      <c r="E9" s="127"/>
      <c r="F9" s="127"/>
      <c r="G9" s="127"/>
      <c r="H9" s="127"/>
      <c r="I9" s="128"/>
    </row>
    <row r="10" spans="1:10" ht="24" customHeight="1">
      <c r="A10" s="52" t="s">
        <v>21</v>
      </c>
      <c r="B10" s="52" t="s">
        <v>13</v>
      </c>
      <c r="C10" s="130">
        <f>SUM(I10:I12)</f>
        <v>2608000</v>
      </c>
      <c r="D10" s="67" t="s">
        <v>61</v>
      </c>
      <c r="E10" s="93">
        <v>200000</v>
      </c>
      <c r="F10" s="68" t="s">
        <v>2</v>
      </c>
      <c r="G10" s="98">
        <v>8</v>
      </c>
      <c r="H10" s="68" t="s">
        <v>1</v>
      </c>
      <c r="I10" s="69">
        <f>E10*G10</f>
        <v>1600000</v>
      </c>
    </row>
    <row r="11" spans="1:10" ht="24" customHeight="1">
      <c r="A11" s="53"/>
      <c r="B11" s="54"/>
      <c r="C11" s="131"/>
      <c r="D11" s="86" t="s">
        <v>47</v>
      </c>
      <c r="E11" s="93">
        <v>9500</v>
      </c>
      <c r="F11" s="87" t="s">
        <v>2</v>
      </c>
      <c r="G11" s="98">
        <f>3*24</f>
        <v>72</v>
      </c>
      <c r="H11" s="87" t="s">
        <v>1</v>
      </c>
      <c r="I11" s="88">
        <f>E11*G11</f>
        <v>684000</v>
      </c>
    </row>
    <row r="12" spans="1:10" ht="24" customHeight="1">
      <c r="A12" s="53"/>
      <c r="B12" s="54"/>
      <c r="C12" s="131"/>
      <c r="D12" s="86" t="s">
        <v>48</v>
      </c>
      <c r="E12" s="93">
        <v>1350</v>
      </c>
      <c r="F12" s="87" t="s">
        <v>2</v>
      </c>
      <c r="G12" s="98">
        <f>5*4*12</f>
        <v>240</v>
      </c>
      <c r="H12" s="87" t="s">
        <v>1</v>
      </c>
      <c r="I12" s="88">
        <f t="shared" ref="I12" si="0">E12*G12</f>
        <v>324000</v>
      </c>
    </row>
    <row r="13" spans="1:10" ht="24" customHeight="1">
      <c r="A13" s="52" t="s">
        <v>22</v>
      </c>
      <c r="B13" s="46" t="s">
        <v>38</v>
      </c>
      <c r="C13" s="89">
        <f>SUM(C14,C17,C20,C27,C29,C30,C33,C35)</f>
        <v>1505810</v>
      </c>
      <c r="D13" s="160"/>
      <c r="E13" s="161"/>
      <c r="F13" s="161"/>
      <c r="G13" s="161"/>
      <c r="H13" s="161"/>
      <c r="I13" s="162"/>
    </row>
    <row r="14" spans="1:10" ht="24" customHeight="1">
      <c r="A14" s="53"/>
      <c r="B14" s="55" t="s">
        <v>37</v>
      </c>
      <c r="C14" s="105">
        <f>SUM(I14:I16)</f>
        <v>99500</v>
      </c>
      <c r="D14" s="70" t="s">
        <v>49</v>
      </c>
      <c r="E14" s="94">
        <v>1100</v>
      </c>
      <c r="F14" s="71" t="s">
        <v>2</v>
      </c>
      <c r="G14" s="99">
        <f>7*10</f>
        <v>70</v>
      </c>
      <c r="H14" s="71" t="s">
        <v>1</v>
      </c>
      <c r="I14" s="72">
        <f t="shared" ref="I14:I19" si="1">E14*G14</f>
        <v>77000</v>
      </c>
    </row>
    <row r="15" spans="1:10" ht="24" customHeight="1">
      <c r="A15" s="53"/>
      <c r="B15" s="55"/>
      <c r="C15" s="106"/>
      <c r="D15" s="70" t="s">
        <v>50</v>
      </c>
      <c r="E15" s="95">
        <v>900</v>
      </c>
      <c r="F15" s="73" t="s">
        <v>2</v>
      </c>
      <c r="G15" s="100">
        <f>5*5</f>
        <v>25</v>
      </c>
      <c r="H15" s="73" t="s">
        <v>1</v>
      </c>
      <c r="I15" s="74">
        <f t="shared" si="1"/>
        <v>22500</v>
      </c>
    </row>
    <row r="16" spans="1:10" ht="24" customHeight="1">
      <c r="A16" s="53"/>
      <c r="B16" s="56"/>
      <c r="C16" s="107"/>
      <c r="D16" s="70"/>
      <c r="E16" s="95"/>
      <c r="F16" s="73" t="s">
        <v>2</v>
      </c>
      <c r="G16" s="100"/>
      <c r="H16" s="73" t="s">
        <v>1</v>
      </c>
      <c r="I16" s="74">
        <f t="shared" si="1"/>
        <v>0</v>
      </c>
    </row>
    <row r="17" spans="1:9" ht="24" customHeight="1">
      <c r="A17" s="53"/>
      <c r="B17" s="55" t="s">
        <v>34</v>
      </c>
      <c r="C17" s="108">
        <f>SUM(I17:I19)</f>
        <v>70000</v>
      </c>
      <c r="D17" s="70" t="s">
        <v>51</v>
      </c>
      <c r="E17" s="95">
        <v>5000</v>
      </c>
      <c r="F17" s="73" t="s">
        <v>2</v>
      </c>
      <c r="G17" s="100">
        <v>5</v>
      </c>
      <c r="H17" s="73" t="s">
        <v>1</v>
      </c>
      <c r="I17" s="74">
        <f t="shared" si="1"/>
        <v>25000</v>
      </c>
    </row>
    <row r="18" spans="1:9" ht="24" customHeight="1">
      <c r="A18" s="53"/>
      <c r="B18" s="55"/>
      <c r="C18" s="106"/>
      <c r="D18" s="75" t="s">
        <v>55</v>
      </c>
      <c r="E18" s="95">
        <v>15000</v>
      </c>
      <c r="F18" s="73" t="s">
        <v>2</v>
      </c>
      <c r="G18" s="100">
        <v>3</v>
      </c>
      <c r="H18" s="73" t="s">
        <v>1</v>
      </c>
      <c r="I18" s="74">
        <f t="shared" si="1"/>
        <v>45000</v>
      </c>
    </row>
    <row r="19" spans="1:9" ht="24" customHeight="1">
      <c r="A19" s="53"/>
      <c r="B19" s="56"/>
      <c r="C19" s="107"/>
      <c r="D19" s="75"/>
      <c r="E19" s="95"/>
      <c r="F19" s="73" t="s">
        <v>2</v>
      </c>
      <c r="G19" s="100"/>
      <c r="H19" s="73" t="s">
        <v>1</v>
      </c>
      <c r="I19" s="74">
        <f t="shared" si="1"/>
        <v>0</v>
      </c>
    </row>
    <row r="20" spans="1:9" ht="24" customHeight="1">
      <c r="A20" s="53"/>
      <c r="B20" s="57" t="s">
        <v>3</v>
      </c>
      <c r="C20" s="122">
        <f>SUM(I20:I26)</f>
        <v>873810</v>
      </c>
      <c r="D20" s="76" t="s">
        <v>56</v>
      </c>
      <c r="E20" s="96">
        <f>92270+9000+3000</f>
        <v>104270</v>
      </c>
      <c r="F20" s="77" t="s">
        <v>0</v>
      </c>
      <c r="G20" s="101">
        <v>3</v>
      </c>
      <c r="H20" s="77" t="s">
        <v>1</v>
      </c>
      <c r="I20" s="78">
        <f>E20*G20</f>
        <v>312810</v>
      </c>
    </row>
    <row r="21" spans="1:9" ht="24" customHeight="1">
      <c r="A21" s="53"/>
      <c r="B21" s="58"/>
      <c r="C21" s="129"/>
      <c r="D21" s="79" t="s">
        <v>52</v>
      </c>
      <c r="E21" s="95">
        <f>95000+3000</f>
        <v>98000</v>
      </c>
      <c r="F21" s="73" t="s">
        <v>0</v>
      </c>
      <c r="G21" s="102">
        <v>2</v>
      </c>
      <c r="H21" s="73" t="s">
        <v>1</v>
      </c>
      <c r="I21" s="74">
        <f>E21*G21</f>
        <v>196000</v>
      </c>
    </row>
    <row r="22" spans="1:9" ht="30" customHeight="1">
      <c r="A22" s="53"/>
      <c r="B22" s="58"/>
      <c r="C22" s="129"/>
      <c r="D22" s="79" t="s">
        <v>62</v>
      </c>
      <c r="E22" s="95">
        <f>330000+7000*5</f>
        <v>365000</v>
      </c>
      <c r="F22" s="73" t="s">
        <v>0</v>
      </c>
      <c r="G22" s="102">
        <v>1</v>
      </c>
      <c r="H22" s="73" t="s">
        <v>1</v>
      </c>
      <c r="I22" s="74">
        <f t="shared" ref="I22:I28" si="2">E22*G22</f>
        <v>365000</v>
      </c>
    </row>
    <row r="23" spans="1:9" ht="24" customHeight="1">
      <c r="A23" s="53"/>
      <c r="B23" s="58"/>
      <c r="C23" s="129"/>
      <c r="D23" s="79"/>
      <c r="E23" s="95"/>
      <c r="F23" s="73" t="s">
        <v>0</v>
      </c>
      <c r="G23" s="102"/>
      <c r="H23" s="73" t="s">
        <v>1</v>
      </c>
      <c r="I23" s="74">
        <f t="shared" si="2"/>
        <v>0</v>
      </c>
    </row>
    <row r="24" spans="1:9" ht="24" customHeight="1">
      <c r="A24" s="53"/>
      <c r="B24" s="58"/>
      <c r="C24" s="129"/>
      <c r="D24" s="79"/>
      <c r="E24" s="95"/>
      <c r="F24" s="73" t="s">
        <v>0</v>
      </c>
      <c r="G24" s="102"/>
      <c r="H24" s="73" t="s">
        <v>1</v>
      </c>
      <c r="I24" s="74">
        <f t="shared" si="2"/>
        <v>0</v>
      </c>
    </row>
    <row r="25" spans="1:9" ht="24" customHeight="1">
      <c r="A25" s="53"/>
      <c r="B25" s="58"/>
      <c r="C25" s="129"/>
      <c r="D25" s="79"/>
      <c r="E25" s="95"/>
      <c r="F25" s="73" t="s">
        <v>0</v>
      </c>
      <c r="G25" s="102"/>
      <c r="H25" s="73" t="s">
        <v>1</v>
      </c>
      <c r="I25" s="74">
        <f t="shared" si="2"/>
        <v>0</v>
      </c>
    </row>
    <row r="26" spans="1:9" ht="24" customHeight="1">
      <c r="A26" s="53"/>
      <c r="B26" s="59"/>
      <c r="C26" s="123"/>
      <c r="D26" s="79"/>
      <c r="E26" s="95"/>
      <c r="F26" s="73" t="s">
        <v>0</v>
      </c>
      <c r="G26" s="102"/>
      <c r="H26" s="73" t="s">
        <v>1</v>
      </c>
      <c r="I26" s="74">
        <f t="shared" si="2"/>
        <v>0</v>
      </c>
    </row>
    <row r="27" spans="1:9" ht="24" customHeight="1">
      <c r="A27" s="53"/>
      <c r="B27" s="115" t="s">
        <v>4</v>
      </c>
      <c r="C27" s="108">
        <f>SUM(I27:I28)</f>
        <v>27500</v>
      </c>
      <c r="D27" s="80" t="s">
        <v>53</v>
      </c>
      <c r="E27" s="95">
        <f>50*110</f>
        <v>5500</v>
      </c>
      <c r="F27" s="73" t="s">
        <v>2</v>
      </c>
      <c r="G27" s="100">
        <v>5</v>
      </c>
      <c r="H27" s="73" t="s">
        <v>1</v>
      </c>
      <c r="I27" s="74">
        <f t="shared" si="2"/>
        <v>27500</v>
      </c>
    </row>
    <row r="28" spans="1:9" ht="24" customHeight="1">
      <c r="A28" s="53"/>
      <c r="B28" s="116"/>
      <c r="C28" s="106"/>
      <c r="D28" s="80"/>
      <c r="E28" s="95"/>
      <c r="F28" s="73" t="s">
        <v>2</v>
      </c>
      <c r="G28" s="100"/>
      <c r="H28" s="73" t="s">
        <v>1</v>
      </c>
      <c r="I28" s="74">
        <f t="shared" si="2"/>
        <v>0</v>
      </c>
    </row>
    <row r="29" spans="1:9" ht="24" customHeight="1">
      <c r="A29" s="53"/>
      <c r="B29" s="60" t="s">
        <v>5</v>
      </c>
      <c r="C29" s="90">
        <f>SUM(I29:I29)</f>
        <v>168000</v>
      </c>
      <c r="D29" s="75" t="s">
        <v>54</v>
      </c>
      <c r="E29" s="95">
        <f>140*20*12</f>
        <v>33600</v>
      </c>
      <c r="F29" s="73" t="s">
        <v>2</v>
      </c>
      <c r="G29" s="100">
        <v>5</v>
      </c>
      <c r="H29" s="73" t="s">
        <v>1</v>
      </c>
      <c r="I29" s="74">
        <f>E29*G29</f>
        <v>168000</v>
      </c>
    </row>
    <row r="30" spans="1:9" ht="24" customHeight="1">
      <c r="A30" s="53"/>
      <c r="B30" s="115" t="s">
        <v>6</v>
      </c>
      <c r="C30" s="108">
        <f>SUM(I30:I32)</f>
        <v>206000</v>
      </c>
      <c r="D30" s="81" t="s">
        <v>57</v>
      </c>
      <c r="E30" s="95">
        <v>36000</v>
      </c>
      <c r="F30" s="73" t="s">
        <v>0</v>
      </c>
      <c r="G30" s="100">
        <v>3</v>
      </c>
      <c r="H30" s="73" t="s">
        <v>1</v>
      </c>
      <c r="I30" s="74">
        <f t="shared" ref="I30:I34" si="3">E30*G30</f>
        <v>108000</v>
      </c>
    </row>
    <row r="31" spans="1:9" ht="24" customHeight="1">
      <c r="A31" s="53"/>
      <c r="B31" s="116"/>
      <c r="C31" s="106"/>
      <c r="D31" s="81" t="s">
        <v>58</v>
      </c>
      <c r="E31" s="95">
        <v>98000</v>
      </c>
      <c r="F31" s="73" t="s">
        <v>0</v>
      </c>
      <c r="G31" s="100">
        <v>1</v>
      </c>
      <c r="H31" s="73" t="s">
        <v>1</v>
      </c>
      <c r="I31" s="74">
        <f t="shared" si="3"/>
        <v>98000</v>
      </c>
    </row>
    <row r="32" spans="1:9" ht="24" customHeight="1">
      <c r="A32" s="53"/>
      <c r="B32" s="117"/>
      <c r="C32" s="107"/>
      <c r="D32" s="81"/>
      <c r="E32" s="95"/>
      <c r="F32" s="73" t="s">
        <v>0</v>
      </c>
      <c r="G32" s="100"/>
      <c r="H32" s="73" t="s">
        <v>1</v>
      </c>
      <c r="I32" s="74">
        <f t="shared" si="3"/>
        <v>0</v>
      </c>
    </row>
    <row r="33" spans="1:9" ht="24" customHeight="1">
      <c r="A33" s="53"/>
      <c r="B33" s="60" t="s">
        <v>16</v>
      </c>
      <c r="C33" s="122">
        <f>SUM(I33:I34)</f>
        <v>16000</v>
      </c>
      <c r="D33" s="81" t="s">
        <v>59</v>
      </c>
      <c r="E33" s="95">
        <v>8000</v>
      </c>
      <c r="F33" s="73" t="s">
        <v>0</v>
      </c>
      <c r="G33" s="100">
        <v>2</v>
      </c>
      <c r="H33" s="73" t="s">
        <v>1</v>
      </c>
      <c r="I33" s="74">
        <f t="shared" si="3"/>
        <v>16000</v>
      </c>
    </row>
    <row r="34" spans="1:9" ht="24" customHeight="1">
      <c r="A34" s="53"/>
      <c r="B34" s="61"/>
      <c r="C34" s="123"/>
      <c r="D34" s="81"/>
      <c r="E34" s="95"/>
      <c r="F34" s="73" t="s">
        <v>0</v>
      </c>
      <c r="G34" s="100"/>
      <c r="H34" s="73" t="s">
        <v>1</v>
      </c>
      <c r="I34" s="74">
        <f t="shared" si="3"/>
        <v>0</v>
      </c>
    </row>
    <row r="35" spans="1:9" ht="24" customHeight="1">
      <c r="A35" s="53"/>
      <c r="B35" s="150" t="s">
        <v>11</v>
      </c>
      <c r="C35" s="152">
        <f>SUM(I35:I36)</f>
        <v>45000</v>
      </c>
      <c r="D35" s="82" t="s">
        <v>60</v>
      </c>
      <c r="E35" s="95">
        <v>45000</v>
      </c>
      <c r="F35" s="73" t="s">
        <v>9</v>
      </c>
      <c r="G35" s="103">
        <v>1</v>
      </c>
      <c r="H35" s="73" t="s">
        <v>10</v>
      </c>
      <c r="I35" s="74">
        <f>E35*G35</f>
        <v>45000</v>
      </c>
    </row>
    <row r="36" spans="1:9" ht="24" customHeight="1">
      <c r="A36" s="53"/>
      <c r="B36" s="151"/>
      <c r="C36" s="153"/>
      <c r="D36" s="83"/>
      <c r="E36" s="97"/>
      <c r="F36" s="84" t="s">
        <v>9</v>
      </c>
      <c r="G36" s="104"/>
      <c r="H36" s="84" t="s">
        <v>10</v>
      </c>
      <c r="I36" s="85">
        <f>E36*G36</f>
        <v>0</v>
      </c>
    </row>
    <row r="37" spans="1:9" ht="21.65" customHeight="1">
      <c r="A37" s="52" t="s">
        <v>23</v>
      </c>
      <c r="B37" s="46" t="s">
        <v>35</v>
      </c>
      <c r="C37" s="91">
        <v>0</v>
      </c>
      <c r="D37" s="63" t="s">
        <v>31</v>
      </c>
      <c r="E37" s="64"/>
      <c r="F37" s="64"/>
      <c r="G37" s="64"/>
      <c r="H37" s="64"/>
      <c r="I37" s="65"/>
    </row>
    <row r="38" spans="1:9" ht="21.65" customHeight="1">
      <c r="A38" s="62" t="s">
        <v>24</v>
      </c>
      <c r="B38" s="46" t="s">
        <v>17</v>
      </c>
      <c r="C38" s="92">
        <f>ROUNDDOWN((C10+C13)*0.1,0)</f>
        <v>411381</v>
      </c>
      <c r="D38" s="147" t="s">
        <v>63</v>
      </c>
      <c r="E38" s="148"/>
      <c r="F38" s="148"/>
      <c r="G38" s="148"/>
      <c r="H38" s="148"/>
      <c r="I38" s="149"/>
    </row>
    <row r="39" spans="1:9" ht="21.65" customHeight="1">
      <c r="A39" s="136" t="s">
        <v>30</v>
      </c>
      <c r="B39" s="137"/>
      <c r="C39" s="92">
        <f>SUM(C10,C13,C37,C38)</f>
        <v>4525191</v>
      </c>
      <c r="D39" s="63"/>
      <c r="E39" s="64"/>
      <c r="F39" s="64"/>
      <c r="G39" s="64"/>
      <c r="H39" s="64"/>
      <c r="I39" s="66"/>
    </row>
    <row r="40" spans="1:9" ht="21.65" customHeight="1">
      <c r="A40" s="158" t="s">
        <v>20</v>
      </c>
      <c r="B40" s="159"/>
      <c r="C40" s="92">
        <f>ROUNDDOWN((C39)*0.1,0)</f>
        <v>452519</v>
      </c>
      <c r="D40" s="144" t="s">
        <v>36</v>
      </c>
      <c r="E40" s="145"/>
      <c r="F40" s="145"/>
      <c r="G40" s="145"/>
      <c r="H40" s="145"/>
      <c r="I40" s="146"/>
    </row>
    <row r="41" spans="1:9" ht="21.65" customHeight="1">
      <c r="A41" s="136" t="s">
        <v>26</v>
      </c>
      <c r="B41" s="137"/>
      <c r="C41" s="92">
        <f>C39+C40</f>
        <v>4977710</v>
      </c>
      <c r="D41" s="154"/>
      <c r="E41" s="155"/>
      <c r="F41" s="155"/>
      <c r="G41" s="155"/>
      <c r="H41" s="155"/>
      <c r="I41" s="156"/>
    </row>
    <row r="42" spans="1:9" ht="18" customHeight="1">
      <c r="A42" s="109" t="s">
        <v>28</v>
      </c>
      <c r="B42" s="109"/>
      <c r="C42" s="109"/>
      <c r="D42" s="109"/>
      <c r="E42" s="109"/>
      <c r="F42" s="109"/>
      <c r="G42" s="109"/>
      <c r="H42" s="109"/>
      <c r="I42" s="109"/>
    </row>
    <row r="43" spans="1:9" ht="18" customHeight="1">
      <c r="A43" s="110" t="s">
        <v>33</v>
      </c>
      <c r="B43" s="110"/>
      <c r="C43" s="110"/>
      <c r="D43" s="110"/>
      <c r="E43" s="110"/>
      <c r="F43" s="110"/>
      <c r="G43" s="110"/>
      <c r="H43" s="110"/>
      <c r="I43" s="110"/>
    </row>
    <row r="44" spans="1:9" ht="13">
      <c r="B44" s="143"/>
      <c r="C44" s="157"/>
      <c r="D44" s="157"/>
      <c r="E44" s="157"/>
      <c r="F44" s="157"/>
      <c r="G44" s="157"/>
      <c r="H44" s="157"/>
      <c r="I44" s="157"/>
    </row>
    <row r="45" spans="1:9">
      <c r="B45" s="11"/>
      <c r="G45" s="14"/>
      <c r="H45" s="14"/>
    </row>
    <row r="46" spans="1:9">
      <c r="B46" s="11"/>
      <c r="E46" s="15"/>
      <c r="F46" s="13"/>
    </row>
    <row r="47" spans="1:9">
      <c r="B47" s="11"/>
      <c r="E47" s="15"/>
      <c r="F47" s="13"/>
    </row>
    <row r="48" spans="1:9">
      <c r="B48" s="11"/>
      <c r="E48" s="15"/>
      <c r="F48" s="13"/>
    </row>
    <row r="49" spans="2:9">
      <c r="B49" s="11"/>
      <c r="E49" s="15"/>
      <c r="F49" s="13"/>
    </row>
    <row r="50" spans="2:9">
      <c r="B50" s="11"/>
      <c r="E50" s="15"/>
      <c r="F50" s="13"/>
    </row>
    <row r="51" spans="2:9">
      <c r="B51" s="11"/>
      <c r="E51" s="15"/>
      <c r="F51" s="13"/>
    </row>
    <row r="52" spans="2:9" ht="24" customHeight="1">
      <c r="B52" s="11"/>
      <c r="C52" s="16"/>
      <c r="D52" s="17"/>
      <c r="E52" s="18"/>
      <c r="F52" s="13"/>
    </row>
    <row r="53" spans="2:9">
      <c r="B53" s="11"/>
      <c r="E53" s="15"/>
      <c r="I53" s="19"/>
    </row>
    <row r="54" spans="2:9">
      <c r="B54" s="143"/>
      <c r="C54" s="143"/>
      <c r="D54" s="143"/>
      <c r="E54" s="143"/>
      <c r="F54" s="143"/>
      <c r="G54" s="143"/>
      <c r="H54" s="143"/>
      <c r="I54" s="143"/>
    </row>
    <row r="55" spans="2:9">
      <c r="B55" s="11"/>
    </row>
    <row r="56" spans="2:9">
      <c r="B56" s="11"/>
    </row>
    <row r="57" spans="2:9">
      <c r="B57" s="11"/>
    </row>
    <row r="58" spans="2:9">
      <c r="B58" s="11"/>
      <c r="E58" s="14"/>
      <c r="F58" s="13"/>
    </row>
    <row r="59" spans="2:9">
      <c r="B59" s="11"/>
      <c r="E59" s="14"/>
      <c r="F59" s="13"/>
    </row>
    <row r="60" spans="2:9">
      <c r="B60" s="11"/>
    </row>
    <row r="61" spans="2:9">
      <c r="B61" s="11"/>
    </row>
    <row r="62" spans="2:9">
      <c r="B62" s="11"/>
    </row>
    <row r="63" spans="2:9">
      <c r="B63" s="11"/>
    </row>
    <row r="64" spans="2:9">
      <c r="B64" s="11"/>
    </row>
    <row r="65" spans="2:2">
      <c r="B65" s="11"/>
    </row>
    <row r="66" spans="2:2">
      <c r="B66" s="11"/>
    </row>
    <row r="67" spans="2:2">
      <c r="B67" s="11"/>
    </row>
  </sheetData>
  <mergeCells count="36">
    <mergeCell ref="A8:B8"/>
    <mergeCell ref="B1:I1"/>
    <mergeCell ref="B2:I2"/>
    <mergeCell ref="A3:C3"/>
    <mergeCell ref="D3:I3"/>
    <mergeCell ref="A4:D4"/>
    <mergeCell ref="E4:I4"/>
    <mergeCell ref="A5:B5"/>
    <mergeCell ref="C5:I5"/>
    <mergeCell ref="A6:B6"/>
    <mergeCell ref="C6:I6"/>
    <mergeCell ref="H7:I7"/>
    <mergeCell ref="C33:C34"/>
    <mergeCell ref="A9:B9"/>
    <mergeCell ref="D9:I9"/>
    <mergeCell ref="C10:C12"/>
    <mergeCell ref="D13:I13"/>
    <mergeCell ref="C14:C16"/>
    <mergeCell ref="C17:C19"/>
    <mergeCell ref="C20:C26"/>
    <mergeCell ref="B27:B28"/>
    <mergeCell ref="C27:C28"/>
    <mergeCell ref="B30:B32"/>
    <mergeCell ref="C30:C32"/>
    <mergeCell ref="B54:I54"/>
    <mergeCell ref="B35:B36"/>
    <mergeCell ref="C35:C36"/>
    <mergeCell ref="D38:I38"/>
    <mergeCell ref="A39:B39"/>
    <mergeCell ref="A40:B40"/>
    <mergeCell ref="D40:I40"/>
    <mergeCell ref="A41:B41"/>
    <mergeCell ref="D41:I41"/>
    <mergeCell ref="A42:I42"/>
    <mergeCell ref="A43:I43"/>
    <mergeCell ref="B44:I44"/>
  </mergeCells>
  <phoneticPr fontId="1"/>
  <pageMargins left="0.55118110236220474" right="0.55118110236220474" top="0.78740157480314965" bottom="0.78740157480314965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①研究経費の内訳</vt:lpstr>
      <vt:lpstr>入力例</vt:lpstr>
      <vt:lpstr>①研究経費の内訳!Print_Area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2018-11-08T02:25:04Z</dcterms:created>
  <dcterms:modified xsi:type="dcterms:W3CDTF">2020-02-20T02:29:43Z</dcterms:modified>
</cp:coreProperties>
</file>